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Elaborazioni SRS\"/>
    </mc:Choice>
  </mc:AlternateContent>
  <xr:revisionPtr revIDLastSave="0" documentId="13_ncr:1_{26B7E3F7-3092-4550-A923-D36345A862EA}" xr6:coauthVersionLast="46" xr6:coauthVersionMax="46" xr10:uidLastSave="{00000000-0000-0000-0000-000000000000}"/>
  <bookViews>
    <workbookView xWindow="-108" yWindow="-108" windowWidth="23256" windowHeight="12576" tabRatio="812" xr2:uid="{00000000-000D-0000-FFFF-FFFF00000000}"/>
  </bookViews>
  <sheets>
    <sheet name="Grafico1" sheetId="13" r:id="rId1"/>
    <sheet name="Grafico2.1" sheetId="40" r:id="rId2"/>
    <sheet name="Grafico2.1.1" sheetId="42" r:id="rId3"/>
    <sheet name="Grafico2.2 new" sheetId="35" r:id="rId4"/>
    <sheet name="Grafico3.1" sheetId="11" r:id="rId5"/>
    <sheet name="Grafico3.2" sheetId="24" r:id="rId6"/>
    <sheet name="Grafico4" sheetId="6" r:id="rId7"/>
    <sheet name="Grafico5" sheetId="7" r:id="rId8"/>
    <sheet name="Grafico 6" sheetId="37" r:id="rId9"/>
    <sheet name="Grafico7.1" sheetId="8" r:id="rId10"/>
    <sheet name="Grafico7.2" sheetId="27" r:id="rId11"/>
    <sheet name="Grafico8" sheetId="9" r:id="rId12"/>
    <sheet name="Grafico9" sheetId="10" r:id="rId13"/>
    <sheet name="Grafico10" sheetId="41" r:id="rId14"/>
    <sheet name="Grafico11" sheetId="15" r:id="rId15"/>
    <sheet name="Grafico12" sheetId="16" r:id="rId16"/>
    <sheet name="Grafico13" sheetId="17" r:id="rId17"/>
    <sheet name="Grafico14" sheetId="29" r:id="rId18"/>
    <sheet name="Grafico15" sheetId="39" r:id="rId19"/>
    <sheet name="Grafico16" sheetId="30" r:id="rId20"/>
    <sheet name="Grafico17" sheetId="31" r:id="rId21"/>
    <sheet name="Grafico18" sheetId="32" r:id="rId22"/>
    <sheet name="Grafico19" sheetId="33" r:id="rId23"/>
    <sheet name="Tavola1" sheetId="19" r:id="rId24"/>
    <sheet name="Tavola2" sheetId="21" r:id="rId25"/>
    <sheet name="Tavola3" sheetId="22" r:id="rId26"/>
    <sheet name="Tavola4" sheetId="23" r:id="rId27"/>
    <sheet name="Tavola5" sheetId="28" r:id="rId28"/>
    <sheet name="Sicilia foglio di lavoro" sheetId="1" state="hidden" r:id="rId29"/>
    <sheet name="Foglio1" sheetId="38" state="hidden" r:id="rId30"/>
  </sheets>
  <calcPr calcId="181029"/>
</workbook>
</file>

<file path=xl/calcChain.xml><?xml version="1.0" encoding="utf-8"?>
<calcChain xmlns="http://schemas.openxmlformats.org/spreadsheetml/2006/main">
  <c r="B448" i="28" l="1"/>
  <c r="C448" i="28"/>
  <c r="D448" i="28"/>
  <c r="M448" i="28" s="1"/>
  <c r="E448" i="28"/>
  <c r="F448" i="28"/>
  <c r="G448" i="28"/>
  <c r="H448" i="28"/>
  <c r="I448" i="28"/>
  <c r="J448" i="28"/>
  <c r="K448" i="28"/>
  <c r="L448" i="28"/>
  <c r="B395" i="23"/>
  <c r="C395" i="23"/>
  <c r="D395" i="23"/>
  <c r="E395" i="23"/>
  <c r="F395" i="23"/>
  <c r="G395" i="23"/>
  <c r="H395" i="23"/>
  <c r="I395" i="23"/>
  <c r="B395" i="22"/>
  <c r="C395" i="22"/>
  <c r="D395" i="22"/>
  <c r="E395" i="22"/>
  <c r="F395" i="22"/>
  <c r="G395" i="22"/>
  <c r="H395" i="22"/>
  <c r="I395" i="22"/>
  <c r="J395" i="22"/>
  <c r="K395" i="22"/>
  <c r="B395" i="21"/>
  <c r="C395" i="21"/>
  <c r="D395" i="21"/>
  <c r="E395" i="21"/>
  <c r="F395" i="21"/>
  <c r="G395" i="21"/>
  <c r="H395" i="21"/>
  <c r="I395" i="21"/>
  <c r="J395" i="21"/>
  <c r="K395" i="21"/>
  <c r="B395" i="19"/>
  <c r="C395" i="19"/>
  <c r="D395" i="19"/>
  <c r="E395" i="19"/>
  <c r="F395" i="19"/>
  <c r="G395" i="19"/>
  <c r="M395" i="19" s="1"/>
  <c r="H395" i="19"/>
  <c r="I395" i="19"/>
  <c r="J395" i="19"/>
  <c r="K395" i="19"/>
  <c r="L395" i="19"/>
  <c r="N395" i="19"/>
  <c r="O395" i="19"/>
  <c r="B394" i="1"/>
  <c r="C394" i="1"/>
  <c r="E394" i="1"/>
  <c r="G394" i="1"/>
  <c r="H394" i="1"/>
  <c r="I394" i="1"/>
  <c r="J394" i="1"/>
  <c r="K394" i="1"/>
  <c r="M394" i="1"/>
  <c r="N394" i="1"/>
  <c r="Z394" i="1" s="1"/>
  <c r="O394" i="1"/>
  <c r="AC394" i="1" s="1"/>
  <c r="Q394" i="1"/>
  <c r="R394" i="1" s="1"/>
  <c r="AA394" i="1"/>
  <c r="AB394" i="1"/>
  <c r="AE394" i="1"/>
  <c r="BA394" i="1" s="1"/>
  <c r="AF394" i="1"/>
  <c r="AG394" i="1"/>
  <c r="AH394" i="1"/>
  <c r="AI394" i="1"/>
  <c r="AJ394" i="1"/>
  <c r="AK394" i="1"/>
  <c r="AL394" i="1"/>
  <c r="AN394" i="1"/>
  <c r="AO394" i="1"/>
  <c r="AQ394" i="1"/>
  <c r="AR394" i="1"/>
  <c r="AS394" i="1"/>
  <c r="AT394" i="1"/>
  <c r="AU394" i="1"/>
  <c r="AV394" i="1"/>
  <c r="AW394" i="1"/>
  <c r="AX394" i="1"/>
  <c r="AZ394" i="1"/>
  <c r="BB394" i="1"/>
  <c r="BC394" i="1"/>
  <c r="BD394" i="1"/>
  <c r="BE394" i="1"/>
  <c r="BF394" i="1"/>
  <c r="BG394" i="1"/>
  <c r="BH394" i="1"/>
  <c r="BI394" i="1"/>
  <c r="BJ394" i="1"/>
  <c r="H394" i="19"/>
  <c r="I394" i="19"/>
  <c r="I447" i="28" s="1"/>
  <c r="J394" i="19"/>
  <c r="B393" i="1"/>
  <c r="C393" i="1"/>
  <c r="C394" i="19" s="1"/>
  <c r="E393" i="1"/>
  <c r="G393" i="1"/>
  <c r="E394" i="19" s="1"/>
  <c r="H393" i="1"/>
  <c r="Q393" i="1" s="1"/>
  <c r="I393" i="1"/>
  <c r="BH393" i="1" s="1"/>
  <c r="J393" i="1"/>
  <c r="K393" i="1"/>
  <c r="M393" i="1"/>
  <c r="BE393" i="1" s="1"/>
  <c r="N393" i="1"/>
  <c r="Z393" i="1" s="1"/>
  <c r="O393" i="1"/>
  <c r="AC393" i="1" s="1"/>
  <c r="AA393" i="1"/>
  <c r="AB393" i="1"/>
  <c r="AH393" i="1"/>
  <c r="BJ393" i="1"/>
  <c r="I393" i="19"/>
  <c r="I446" i="28" s="1"/>
  <c r="B392" i="1"/>
  <c r="B393" i="19" s="1"/>
  <c r="C392" i="1"/>
  <c r="C393" i="19" s="1"/>
  <c r="E392" i="1"/>
  <c r="G392" i="1"/>
  <c r="AG393" i="1" s="1"/>
  <c r="H392" i="1"/>
  <c r="Q392" i="1" s="1"/>
  <c r="I392" i="1"/>
  <c r="BH392" i="1" s="1"/>
  <c r="J392" i="1"/>
  <c r="H393" i="19" s="1"/>
  <c r="K392" i="1"/>
  <c r="M392" i="1"/>
  <c r="J393" i="19" s="1"/>
  <c r="I394" i="21" s="1"/>
  <c r="N392" i="1"/>
  <c r="Z392" i="1" s="1"/>
  <c r="O392" i="1"/>
  <c r="AC392" i="1" s="1"/>
  <c r="N448" i="28" l="1"/>
  <c r="AV393" i="1"/>
  <c r="AQ393" i="1"/>
  <c r="AE393" i="1"/>
  <c r="AJ393" i="1"/>
  <c r="K394" i="19"/>
  <c r="I394" i="22"/>
  <c r="AZ393" i="1"/>
  <c r="B394" i="19"/>
  <c r="B447" i="28" s="1"/>
  <c r="C394" i="21"/>
  <c r="H447" i="28"/>
  <c r="BD393" i="1"/>
  <c r="AU393" i="1"/>
  <c r="G394" i="19"/>
  <c r="C394" i="22"/>
  <c r="R392" i="1"/>
  <c r="BC393" i="1"/>
  <c r="AT393" i="1"/>
  <c r="F394" i="19"/>
  <c r="H394" i="21"/>
  <c r="BB393" i="1"/>
  <c r="AS393" i="1"/>
  <c r="AF393" i="1"/>
  <c r="N394" i="19"/>
  <c r="AZ392" i="1"/>
  <c r="AR393" i="1"/>
  <c r="AI393" i="1"/>
  <c r="L394" i="19"/>
  <c r="D394" i="19"/>
  <c r="H394" i="22"/>
  <c r="C447" i="28"/>
  <c r="BG393" i="1"/>
  <c r="AX393" i="1"/>
  <c r="R393" i="1"/>
  <c r="O394" i="19"/>
  <c r="J447" i="28"/>
  <c r="K393" i="19"/>
  <c r="J394" i="22" s="1"/>
  <c r="BF393" i="1"/>
  <c r="AW393" i="1"/>
  <c r="AK393" i="1"/>
  <c r="BI393" i="1"/>
  <c r="AL393" i="1"/>
  <c r="AB392" i="1"/>
  <c r="G393" i="19"/>
  <c r="BI392" i="1"/>
  <c r="BJ392" i="1"/>
  <c r="F393" i="19"/>
  <c r="BG392" i="1"/>
  <c r="E393" i="19"/>
  <c r="O393" i="19" s="1"/>
  <c r="L393" i="19"/>
  <c r="D393" i="19"/>
  <c r="BD392" i="1"/>
  <c r="BC392" i="1"/>
  <c r="AA392" i="1"/>
  <c r="BF392" i="1"/>
  <c r="BE392" i="1"/>
  <c r="BB392" i="1"/>
  <c r="K447" i="28" l="1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BH391" i="1" s="1"/>
  <c r="J391" i="1"/>
  <c r="BI391" i="1" s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J389" i="1"/>
  <c r="K389" i="1"/>
  <c r="I390" i="19" s="1"/>
  <c r="I443" i="28" s="1"/>
  <c r="M389" i="1"/>
  <c r="J390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J388" i="1"/>
  <c r="K388" i="1"/>
  <c r="I389" i="19" s="1"/>
  <c r="I442" i="28" s="1"/>
  <c r="M388" i="1"/>
  <c r="J389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H386" i="1"/>
  <c r="Q386" i="1" s="1"/>
  <c r="I386" i="1"/>
  <c r="J386" i="1"/>
  <c r="K386" i="1"/>
  <c r="I387" i="19" s="1"/>
  <c r="I439" i="28" s="1"/>
  <c r="M386" i="1"/>
  <c r="J387" i="19" s="1"/>
  <c r="N386" i="1"/>
  <c r="Z386" i="1" s="1"/>
  <c r="O386" i="1"/>
  <c r="AC386" i="1" s="1"/>
  <c r="B385" i="1"/>
  <c r="C385" i="1"/>
  <c r="C386" i="19" s="1"/>
  <c r="E385" i="1"/>
  <c r="G385" i="1"/>
  <c r="E386" i="19" s="1"/>
  <c r="H385" i="1"/>
  <c r="Q385" i="1" s="1"/>
  <c r="I385" i="1"/>
  <c r="G386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J384" i="1"/>
  <c r="K384" i="1"/>
  <c r="I385" i="19" s="1"/>
  <c r="I437" i="28" s="1"/>
  <c r="M384" i="1"/>
  <c r="J385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J383" i="1"/>
  <c r="H384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J382" i="1"/>
  <c r="K382" i="1"/>
  <c r="I383" i="19" s="1"/>
  <c r="I435" i="28" s="1"/>
  <c r="M382" i="1"/>
  <c r="AA382" i="1" s="1"/>
  <c r="N382" i="1"/>
  <c r="Z382" i="1" s="1"/>
  <c r="O382" i="1"/>
  <c r="AC382" i="1" s="1"/>
  <c r="AI391" i="1" l="1"/>
  <c r="I449" i="28"/>
  <c r="AF389" i="1"/>
  <c r="L391" i="19"/>
  <c r="AU391" i="1"/>
  <c r="M447" i="28"/>
  <c r="N447" i="28"/>
  <c r="BG390" i="1"/>
  <c r="BJ391" i="1"/>
  <c r="AV392" i="1"/>
  <c r="AJ392" i="1"/>
  <c r="B392" i="19"/>
  <c r="B445" i="28" s="1"/>
  <c r="AE392" i="1"/>
  <c r="AQ392" i="1"/>
  <c r="R389" i="1"/>
  <c r="AE390" i="1"/>
  <c r="F392" i="19"/>
  <c r="AT392" i="1"/>
  <c r="AH392" i="1"/>
  <c r="AS389" i="1"/>
  <c r="E392" i="19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AI392" i="1"/>
  <c r="AU392" i="1"/>
  <c r="B392" i="21"/>
  <c r="AT391" i="1"/>
  <c r="Q391" i="1"/>
  <c r="R391" i="1" s="1"/>
  <c r="J392" i="19"/>
  <c r="C445" i="28"/>
  <c r="AX390" i="1"/>
  <c r="BG391" i="1"/>
  <c r="AH391" i="1"/>
  <c r="AQ391" i="1"/>
  <c r="G392" i="19"/>
  <c r="C392" i="22"/>
  <c r="AS390" i="1"/>
  <c r="BG389" i="1"/>
  <c r="L390" i="19"/>
  <c r="L443" i="28" s="1"/>
  <c r="AW390" i="1"/>
  <c r="AI390" i="1"/>
  <c r="K391" i="19"/>
  <c r="K445" i="28" s="1"/>
  <c r="AX391" i="1"/>
  <c r="AG391" i="1"/>
  <c r="D391" i="21"/>
  <c r="AS391" i="1"/>
  <c r="AI388" i="1"/>
  <c r="AX389" i="1"/>
  <c r="K390" i="19"/>
  <c r="J390" i="21" s="1"/>
  <c r="AV390" i="1"/>
  <c r="BH390" i="1"/>
  <c r="J391" i="19"/>
  <c r="G391" i="23" s="1"/>
  <c r="AW391" i="1"/>
  <c r="AF391" i="1"/>
  <c r="AO391" i="1" s="1"/>
  <c r="AW389" i="1"/>
  <c r="AG390" i="1"/>
  <c r="R390" i="1"/>
  <c r="E391" i="19"/>
  <c r="E445" i="28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B391" i="21"/>
  <c r="D391" i="22"/>
  <c r="C390" i="21"/>
  <c r="G391" i="19"/>
  <c r="C391" i="22"/>
  <c r="C391" i="23"/>
  <c r="AT388" i="1"/>
  <c r="J390" i="22"/>
  <c r="AT390" i="1"/>
  <c r="BJ389" i="1"/>
  <c r="AE389" i="1"/>
  <c r="AN389" i="1" s="1"/>
  <c r="BJ390" i="1"/>
  <c r="AQ390" i="1"/>
  <c r="F391" i="19"/>
  <c r="B391" i="22"/>
  <c r="B391" i="23"/>
  <c r="BI390" i="1"/>
  <c r="I391" i="23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AV389" i="1"/>
  <c r="AZ389" i="1"/>
  <c r="H390" i="19"/>
  <c r="B390" i="21"/>
  <c r="D390" i="22"/>
  <c r="AU389" i="1"/>
  <c r="I390" i="21"/>
  <c r="C390" i="22"/>
  <c r="C390" i="23"/>
  <c r="F389" i="19"/>
  <c r="D389" i="23" s="1"/>
  <c r="AQ389" i="1"/>
  <c r="F390" i="19"/>
  <c r="B390" i="22"/>
  <c r="B390" i="23"/>
  <c r="Z388" i="1"/>
  <c r="AS388" i="1"/>
  <c r="BI389" i="1"/>
  <c r="E390" i="19"/>
  <c r="I390" i="22"/>
  <c r="BH389" i="1"/>
  <c r="AH389" i="1"/>
  <c r="H390" i="23"/>
  <c r="G390" i="23"/>
  <c r="BE389" i="1"/>
  <c r="AL389" i="1"/>
  <c r="AK389" i="1"/>
  <c r="AB389" i="1"/>
  <c r="BC389" i="1"/>
  <c r="AT389" i="1"/>
  <c r="AJ389" i="1"/>
  <c r="AA389" i="1"/>
  <c r="AO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O389" i="19" s="1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K439" i="28" s="1"/>
  <c r="AE387" i="1"/>
  <c r="BD387" i="1"/>
  <c r="BB387" i="1"/>
  <c r="BG387" i="1"/>
  <c r="F388" i="19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I388" i="23" s="1"/>
  <c r="AG387" i="1"/>
  <c r="BI387" i="1"/>
  <c r="G388" i="19"/>
  <c r="AQ385" i="1"/>
  <c r="AX387" i="1"/>
  <c r="AT387" i="1"/>
  <c r="C388" i="22"/>
  <c r="C388" i="21"/>
  <c r="C440" i="28"/>
  <c r="K388" i="19"/>
  <c r="K442" i="28" s="1"/>
  <c r="E388" i="21"/>
  <c r="AG383" i="1"/>
  <c r="AI386" i="1"/>
  <c r="AX386" i="1"/>
  <c r="AW387" i="1"/>
  <c r="AK387" i="1"/>
  <c r="AA387" i="1"/>
  <c r="J388" i="19"/>
  <c r="I389" i="22" s="1"/>
  <c r="B388" i="19"/>
  <c r="B389" i="21" s="1"/>
  <c r="H387" i="19"/>
  <c r="N387" i="19" s="1"/>
  <c r="AQ387" i="1"/>
  <c r="AZ387" i="1"/>
  <c r="AS384" i="1"/>
  <c r="AV387" i="1"/>
  <c r="AJ387" i="1"/>
  <c r="BF387" i="1"/>
  <c r="AU387" i="1"/>
  <c r="AI387" i="1"/>
  <c r="BE387" i="1"/>
  <c r="H388" i="19"/>
  <c r="AR387" i="1"/>
  <c r="AL387" i="1"/>
  <c r="B386" i="19"/>
  <c r="B439" i="28" s="1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J439" i="28" s="1"/>
  <c r="AI385" i="1"/>
  <c r="AW386" i="1"/>
  <c r="G387" i="19"/>
  <c r="C387" i="22"/>
  <c r="AW384" i="1"/>
  <c r="H386" i="19"/>
  <c r="N386" i="19" s="1"/>
  <c r="AU386" i="1"/>
  <c r="BJ386" i="1"/>
  <c r="AQ386" i="1"/>
  <c r="F387" i="19"/>
  <c r="AJ383" i="1"/>
  <c r="AZ383" i="1"/>
  <c r="BD384" i="1"/>
  <c r="H385" i="19"/>
  <c r="F385" i="23" s="1"/>
  <c r="Z385" i="1"/>
  <c r="AS386" i="1"/>
  <c r="AU384" i="1"/>
  <c r="G386" i="22"/>
  <c r="BE385" i="1"/>
  <c r="L387" i="19"/>
  <c r="D387" i="19"/>
  <c r="D440" i="28" s="1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K437" i="28" s="1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H386" i="23" s="1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AE383" i="1"/>
  <c r="BB384" i="1"/>
  <c r="AR384" i="1"/>
  <c r="AH384" i="1"/>
  <c r="B384" i="19"/>
  <c r="B436" i="28" s="1"/>
  <c r="AQ384" i="1"/>
  <c r="AG384" i="1"/>
  <c r="F385" i="19"/>
  <c r="AS383" i="1"/>
  <c r="BJ384" i="1"/>
  <c r="AZ384" i="1"/>
  <c r="AF384" i="1"/>
  <c r="E385" i="19"/>
  <c r="M385" i="19" s="1"/>
  <c r="AQ383" i="1"/>
  <c r="AI384" i="1"/>
  <c r="AA383" i="1"/>
  <c r="BJ383" i="1"/>
  <c r="BI384" i="1"/>
  <c r="AX384" i="1"/>
  <c r="AE384" i="1"/>
  <c r="L385" i="19"/>
  <c r="J384" i="19"/>
  <c r="J437" i="28" s="1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H384" i="22" s="1"/>
  <c r="AX383" i="1"/>
  <c r="R383" i="1"/>
  <c r="BB383" i="1"/>
  <c r="BG382" i="1"/>
  <c r="AW383" i="1"/>
  <c r="AH383" i="1"/>
  <c r="F384" i="19"/>
  <c r="E384" i="19"/>
  <c r="N384" i="19" s="1"/>
  <c r="D384" i="19"/>
  <c r="C384" i="23" s="1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BJ382" i="1"/>
  <c r="E383" i="19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H381" i="1"/>
  <c r="AB381" i="1" s="1"/>
  <c r="I381" i="1"/>
  <c r="G382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J380" i="1"/>
  <c r="H381" i="19" s="1"/>
  <c r="K380" i="1"/>
  <c r="I381" i="19" s="1"/>
  <c r="I432" i="28" s="1"/>
  <c r="M380" i="1"/>
  <c r="N380" i="1"/>
  <c r="O380" i="1"/>
  <c r="BG380" i="1" s="1"/>
  <c r="C449" i="28" l="1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N440" i="28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M440" i="28" s="1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D382" i="21" s="1"/>
  <c r="AF382" i="1"/>
  <c r="AS382" i="1"/>
  <c r="J382" i="19"/>
  <c r="AV382" i="1"/>
  <c r="AT382" i="1"/>
  <c r="AS381" i="1"/>
  <c r="AI382" i="1"/>
  <c r="AU382" i="1"/>
  <c r="H382" i="19"/>
  <c r="N382" i="19" s="1"/>
  <c r="AQ382" i="1"/>
  <c r="AG382" i="1"/>
  <c r="AR381" i="1"/>
  <c r="AK382" i="1"/>
  <c r="B383" i="23"/>
  <c r="C383" i="23"/>
  <c r="D383" i="22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F435" i="28" s="1"/>
  <c r="BG381" i="1"/>
  <c r="AX381" i="1"/>
  <c r="G382" i="21"/>
  <c r="BF381" i="1"/>
  <c r="AW381" i="1"/>
  <c r="AC381" i="1"/>
  <c r="L382" i="19"/>
  <c r="L435" i="28" s="1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N381" i="19" s="1"/>
  <c r="BJ380" i="1"/>
  <c r="L381" i="19"/>
  <c r="I381" i="23" s="1"/>
  <c r="AB380" i="1"/>
  <c r="F381" i="19"/>
  <c r="D381" i="23" s="1"/>
  <c r="C381" i="23"/>
  <c r="F381" i="23"/>
  <c r="BE380" i="1"/>
  <c r="R380" i="1"/>
  <c r="K381" i="19"/>
  <c r="BD380" i="1"/>
  <c r="Z380" i="1"/>
  <c r="J381" i="19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G375" i="1" s="1"/>
  <c r="B374" i="1"/>
  <c r="C374" i="1"/>
  <c r="C375" i="19" s="1"/>
  <c r="E374" i="1"/>
  <c r="G374" i="1"/>
  <c r="H374" i="1"/>
  <c r="AB374" i="1" s="1"/>
  <c r="I374" i="1"/>
  <c r="G375" i="19" s="1"/>
  <c r="J374" i="1"/>
  <c r="H375" i="19" s="1"/>
  <c r="K374" i="1"/>
  <c r="I375" i="19" s="1"/>
  <c r="I426" i="28" s="1"/>
  <c r="M374" i="1"/>
  <c r="J375" i="19" s="1"/>
  <c r="N374" i="1"/>
  <c r="Z374" i="1" s="1"/>
  <c r="O374" i="1"/>
  <c r="L375" i="19" s="1"/>
  <c r="B373" i="1"/>
  <c r="B374" i="19" s="1"/>
  <c r="C373" i="1"/>
  <c r="C374" i="19" s="1"/>
  <c r="E373" i="1"/>
  <c r="D374" i="19" s="1"/>
  <c r="G373" i="1"/>
  <c r="H373" i="1"/>
  <c r="AB373" i="1" s="1"/>
  <c r="I373" i="1"/>
  <c r="J373" i="1"/>
  <c r="H374" i="19" s="1"/>
  <c r="H537" i="19" s="1"/>
  <c r="K373" i="1"/>
  <c r="I374" i="19" s="1"/>
  <c r="I424" i="28" s="1"/>
  <c r="M373" i="1"/>
  <c r="AA373" i="1" s="1"/>
  <c r="N373" i="1"/>
  <c r="O373" i="1"/>
  <c r="BG373" i="1" s="1"/>
  <c r="B372" i="1"/>
  <c r="B373" i="19" s="1"/>
  <c r="C372" i="1"/>
  <c r="C373" i="19" s="1"/>
  <c r="E372" i="1"/>
  <c r="D373" i="19" s="1"/>
  <c r="G372" i="1"/>
  <c r="H372" i="1"/>
  <c r="Q372" i="1" s="1"/>
  <c r="I372" i="1"/>
  <c r="G373" i="19" s="1"/>
  <c r="G536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535" i="19" s="1"/>
  <c r="H371" i="1"/>
  <c r="AB371" i="1" s="1"/>
  <c r="I371" i="1"/>
  <c r="J371" i="1"/>
  <c r="K371" i="1"/>
  <c r="I372" i="19" s="1"/>
  <c r="I422" i="28" s="1"/>
  <c r="M371" i="1"/>
  <c r="J372" i="19" s="1"/>
  <c r="J535" i="19" s="1"/>
  <c r="N371" i="1"/>
  <c r="K372" i="19" s="1"/>
  <c r="O371" i="1"/>
  <c r="AC371" i="1" s="1"/>
  <c r="B370" i="1"/>
  <c r="B371" i="19" s="1"/>
  <c r="C370" i="1"/>
  <c r="C371" i="19" s="1"/>
  <c r="E370" i="1"/>
  <c r="D371" i="19" s="1"/>
  <c r="G370" i="1"/>
  <c r="E371" i="19" s="1"/>
  <c r="E534" i="19" s="1"/>
  <c r="H370" i="1"/>
  <c r="Q370" i="1" s="1"/>
  <c r="I370" i="1"/>
  <c r="J370" i="1"/>
  <c r="K370" i="1"/>
  <c r="I371" i="19" s="1"/>
  <c r="I421" i="28" s="1"/>
  <c r="M370" i="1"/>
  <c r="J371" i="19" s="1"/>
  <c r="J534" i="19" s="1"/>
  <c r="N370" i="1"/>
  <c r="K371" i="19" s="1"/>
  <c r="O370" i="1"/>
  <c r="AC370" i="1" s="1"/>
  <c r="B369" i="1"/>
  <c r="B370" i="19" s="1"/>
  <c r="C369" i="1"/>
  <c r="C370" i="19" s="1"/>
  <c r="E369" i="1"/>
  <c r="D370" i="19" s="1"/>
  <c r="G369" i="1"/>
  <c r="E370" i="19" s="1"/>
  <c r="E533" i="19" s="1"/>
  <c r="H369" i="1"/>
  <c r="Q369" i="1" s="1"/>
  <c r="I369" i="1"/>
  <c r="G370" i="19" s="1"/>
  <c r="G533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C368" i="1"/>
  <c r="C369" i="19" s="1"/>
  <c r="E368" i="1"/>
  <c r="G368" i="1"/>
  <c r="H368" i="1"/>
  <c r="Q368" i="1" s="1"/>
  <c r="I368" i="1"/>
  <c r="G369" i="19" s="1"/>
  <c r="G532" i="19" s="1"/>
  <c r="J368" i="1"/>
  <c r="H369" i="19" s="1"/>
  <c r="H532" i="19" s="1"/>
  <c r="K368" i="1"/>
  <c r="I369" i="19" s="1"/>
  <c r="I419" i="28" s="1"/>
  <c r="M368" i="1"/>
  <c r="J369" i="19" s="1"/>
  <c r="J532" i="19" s="1"/>
  <c r="N368" i="1"/>
  <c r="K369" i="19" s="1"/>
  <c r="O368" i="1"/>
  <c r="BG368" i="1" s="1"/>
  <c r="B367" i="1"/>
  <c r="C367" i="1"/>
  <c r="C368" i="19" s="1"/>
  <c r="E367" i="1"/>
  <c r="G367" i="1"/>
  <c r="E368" i="19" s="1"/>
  <c r="E531" i="19" s="1"/>
  <c r="H367" i="1"/>
  <c r="Q367" i="1" s="1"/>
  <c r="I367" i="1"/>
  <c r="G368" i="19" s="1"/>
  <c r="G531" i="19" s="1"/>
  <c r="J367" i="1"/>
  <c r="K367" i="1"/>
  <c r="I368" i="19" s="1"/>
  <c r="I418" i="28" s="1"/>
  <c r="M367" i="1"/>
  <c r="J368" i="19" s="1"/>
  <c r="J531" i="19" s="1"/>
  <c r="N367" i="1"/>
  <c r="K368" i="19" s="1"/>
  <c r="O367" i="1"/>
  <c r="AC367" i="1" s="1"/>
  <c r="K449" i="28" l="1"/>
  <c r="D449" i="28"/>
  <c r="N449" i="28" s="1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L441" i="28" s="1"/>
  <c r="I382" i="23"/>
  <c r="K382" i="22"/>
  <c r="K382" i="21"/>
  <c r="F382" i="22"/>
  <c r="F382" i="21"/>
  <c r="F434" i="28"/>
  <c r="F441" i="28" s="1"/>
  <c r="D382" i="23"/>
  <c r="E382" i="21"/>
  <c r="M381" i="19"/>
  <c r="H380" i="19"/>
  <c r="H381" i="22" s="1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I381" i="22" s="1"/>
  <c r="AJ380" i="1"/>
  <c r="H381" i="23"/>
  <c r="B381" i="23"/>
  <c r="BE377" i="1"/>
  <c r="AS379" i="1"/>
  <c r="Q379" i="1"/>
  <c r="R379" i="1" s="1"/>
  <c r="AH380" i="1"/>
  <c r="B380" i="19"/>
  <c r="B381" i="21" s="1"/>
  <c r="O381" i="19"/>
  <c r="G381" i="23"/>
  <c r="C381" i="21"/>
  <c r="AH377" i="1"/>
  <c r="AE379" i="1"/>
  <c r="AG379" i="1"/>
  <c r="AG380" i="1"/>
  <c r="AS380" i="1"/>
  <c r="AI380" i="1"/>
  <c r="G380" i="19"/>
  <c r="AI378" i="1"/>
  <c r="F379" i="19"/>
  <c r="D379" i="23" s="1"/>
  <c r="L380" i="19"/>
  <c r="AX380" i="1"/>
  <c r="AL380" i="1"/>
  <c r="D380" i="19"/>
  <c r="D431" i="28" s="1"/>
  <c r="AF380" i="1"/>
  <c r="AX376" i="1"/>
  <c r="K378" i="19"/>
  <c r="K430" i="28" s="1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K432" i="28" s="1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AX379" i="1"/>
  <c r="AL379" i="1"/>
  <c r="BF377" i="1"/>
  <c r="BH377" i="1"/>
  <c r="BE378" i="1"/>
  <c r="BJ378" i="1"/>
  <c r="AE378" i="1"/>
  <c r="BG379" i="1"/>
  <c r="AV379" i="1"/>
  <c r="AH379" i="1"/>
  <c r="E380" i="19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BC378" i="1"/>
  <c r="AB378" i="1"/>
  <c r="BH378" i="1"/>
  <c r="AG377" i="1"/>
  <c r="E378" i="19"/>
  <c r="E430" i="28" s="1"/>
  <c r="BB378" i="1"/>
  <c r="AL378" i="1"/>
  <c r="AA378" i="1"/>
  <c r="R378" i="1"/>
  <c r="J379" i="19"/>
  <c r="B379" i="19"/>
  <c r="BI376" i="1"/>
  <c r="D378" i="19"/>
  <c r="D430" i="28" s="1"/>
  <c r="AK378" i="1"/>
  <c r="BH376" i="1"/>
  <c r="AW378" i="1"/>
  <c r="AJ378" i="1"/>
  <c r="H379" i="19"/>
  <c r="AV378" i="1"/>
  <c r="AH378" i="1"/>
  <c r="G379" i="19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M377" i="19" s="1"/>
  <c r="BB377" i="1"/>
  <c r="H378" i="19"/>
  <c r="B378" i="21"/>
  <c r="AS373" i="1"/>
  <c r="BF376" i="1"/>
  <c r="AF376" i="1"/>
  <c r="AO376" i="1" s="1"/>
  <c r="D377" i="19"/>
  <c r="D377" i="22" s="1"/>
  <c r="AX377" i="1"/>
  <c r="AL377" i="1"/>
  <c r="G378" i="19"/>
  <c r="C378" i="22"/>
  <c r="AE375" i="1"/>
  <c r="BE376" i="1"/>
  <c r="AC376" i="1"/>
  <c r="AW377" i="1"/>
  <c r="AI377" i="1"/>
  <c r="AQ377" i="1"/>
  <c r="F378" i="19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BD376" i="1"/>
  <c r="BB376" i="1"/>
  <c r="H377" i="19"/>
  <c r="AW376" i="1"/>
  <c r="AI376" i="1"/>
  <c r="AQ376" i="1"/>
  <c r="F377" i="19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H376" i="23" s="1"/>
  <c r="BF375" i="1"/>
  <c r="J376" i="19"/>
  <c r="I376" i="22" s="1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426" i="28"/>
  <c r="AV370" i="1"/>
  <c r="AX375" i="1"/>
  <c r="G376" i="19"/>
  <c r="C376" i="23"/>
  <c r="AE374" i="1"/>
  <c r="BB374" i="1"/>
  <c r="BJ375" i="1"/>
  <c r="F376" i="19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Q374" i="1"/>
  <c r="R374" i="1" s="1"/>
  <c r="AG374" i="1"/>
  <c r="C375" i="22"/>
  <c r="C375" i="21"/>
  <c r="BE374" i="1"/>
  <c r="AV374" i="1"/>
  <c r="AL374" i="1"/>
  <c r="AC374" i="1"/>
  <c r="E375" i="19"/>
  <c r="E427" i="28" s="1"/>
  <c r="AI372" i="1"/>
  <c r="BE372" i="1"/>
  <c r="BD374" i="1"/>
  <c r="AU374" i="1"/>
  <c r="AK374" i="1"/>
  <c r="D375" i="19"/>
  <c r="D376" i="22" s="1"/>
  <c r="H375" i="22"/>
  <c r="Z370" i="1"/>
  <c r="BC374" i="1"/>
  <c r="AT374" i="1"/>
  <c r="AJ374" i="1"/>
  <c r="AA374" i="1"/>
  <c r="K375" i="19"/>
  <c r="BJ374" i="1"/>
  <c r="AS374" i="1"/>
  <c r="AI374" i="1"/>
  <c r="B375" i="19"/>
  <c r="B426" i="28" s="1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536" i="19" s="1"/>
  <c r="BE371" i="1"/>
  <c r="BB372" i="1"/>
  <c r="C373" i="21"/>
  <c r="E373" i="23"/>
  <c r="AR370" i="1"/>
  <c r="AZ371" i="1"/>
  <c r="AW371" i="1"/>
  <c r="B372" i="19"/>
  <c r="B372" i="21" s="1"/>
  <c r="AX372" i="1"/>
  <c r="AL372" i="1"/>
  <c r="AQ372" i="1"/>
  <c r="C373" i="22"/>
  <c r="AG369" i="1"/>
  <c r="L372" i="19"/>
  <c r="AV372" i="1"/>
  <c r="AH372" i="1"/>
  <c r="F373" i="19"/>
  <c r="F536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535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534" i="19" s="1"/>
  <c r="B371" i="21"/>
  <c r="D371" i="22"/>
  <c r="AW370" i="1"/>
  <c r="AJ370" i="1"/>
  <c r="G371" i="19"/>
  <c r="G534" i="19" s="1"/>
  <c r="C371" i="22"/>
  <c r="C371" i="23"/>
  <c r="BI370" i="1"/>
  <c r="AH370" i="1"/>
  <c r="BJ370" i="1"/>
  <c r="AE370" i="1"/>
  <c r="F371" i="19"/>
  <c r="F534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531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533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532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AB367" i="1"/>
  <c r="BC367" i="1"/>
  <c r="AA367" i="1"/>
  <c r="BB367" i="1"/>
  <c r="AZ367" i="1"/>
  <c r="M449" i="28" l="1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N431" i="28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M431" i="28" s="1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M430" i="28" s="1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N430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537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537" i="19"/>
  <c r="F374" i="21"/>
  <c r="F374" i="22"/>
  <c r="D374" i="23"/>
  <c r="F424" i="28"/>
  <c r="M374" i="19"/>
  <c r="G374" i="22"/>
  <c r="G374" i="21"/>
  <c r="G537" i="19"/>
  <c r="E374" i="23"/>
  <c r="G424" i="28"/>
  <c r="D370" i="23"/>
  <c r="F533" i="19"/>
  <c r="H373" i="22"/>
  <c r="H535" i="19"/>
  <c r="J371" i="22"/>
  <c r="J373" i="22"/>
  <c r="J373" i="21"/>
  <c r="K423" i="28"/>
  <c r="E374" i="21"/>
  <c r="E537" i="19"/>
  <c r="E424" i="28"/>
  <c r="E374" i="22"/>
  <c r="H419" i="28"/>
  <c r="H531" i="19"/>
  <c r="K370" i="22"/>
  <c r="E420" i="28"/>
  <c r="E532" i="19"/>
  <c r="G373" i="22"/>
  <c r="G535" i="19"/>
  <c r="J374" i="22"/>
  <c r="K424" i="28"/>
  <c r="J374" i="21"/>
  <c r="H374" i="23"/>
  <c r="H536" i="19"/>
  <c r="H374" i="22"/>
  <c r="H369" i="23"/>
  <c r="J421" i="28"/>
  <c r="J533" i="19"/>
  <c r="M424" i="28"/>
  <c r="N424" i="28"/>
  <c r="H373" i="23"/>
  <c r="M373" i="19"/>
  <c r="E536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529" i="19" s="1"/>
  <c r="J365" i="1"/>
  <c r="H366" i="19" s="1"/>
  <c r="H529" i="19" s="1"/>
  <c r="K365" i="1"/>
  <c r="I366" i="19" s="1"/>
  <c r="I415" i="28" s="1"/>
  <c r="M365" i="1"/>
  <c r="J366" i="19" s="1"/>
  <c r="J529" i="19" s="1"/>
  <c r="N365" i="1"/>
  <c r="K366" i="19" s="1"/>
  <c r="O365" i="1"/>
  <c r="AC365" i="1" s="1"/>
  <c r="B364" i="1"/>
  <c r="B365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C363" i="1"/>
  <c r="C364" i="19" s="1"/>
  <c r="E363" i="1"/>
  <c r="G363" i="1"/>
  <c r="E364" i="19" s="1"/>
  <c r="E527" i="19" s="1"/>
  <c r="H363" i="1"/>
  <c r="Q363" i="1" s="1"/>
  <c r="I363" i="1"/>
  <c r="G364" i="19" s="1"/>
  <c r="G527" i="19" s="1"/>
  <c r="J363" i="1"/>
  <c r="K363" i="1"/>
  <c r="I364" i="19" s="1"/>
  <c r="I413" i="28" s="1"/>
  <c r="M363" i="1"/>
  <c r="J364" i="19" s="1"/>
  <c r="J527" i="19" s="1"/>
  <c r="N363" i="1"/>
  <c r="K364" i="19" s="1"/>
  <c r="O363" i="1"/>
  <c r="AC363" i="1" s="1"/>
  <c r="B362" i="1"/>
  <c r="B363" i="19" s="1"/>
  <c r="C362" i="1"/>
  <c r="C363" i="19" s="1"/>
  <c r="E362" i="1"/>
  <c r="G362" i="1"/>
  <c r="H362" i="1"/>
  <c r="Q362" i="1" s="1"/>
  <c r="I362" i="1"/>
  <c r="G363" i="19" s="1"/>
  <c r="G526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C360" i="1"/>
  <c r="C361" i="19" s="1"/>
  <c r="E360" i="1"/>
  <c r="G360" i="1"/>
  <c r="H360" i="1"/>
  <c r="F361" i="19" s="1"/>
  <c r="F524" i="19" s="1"/>
  <c r="I360" i="1"/>
  <c r="G361" i="19" s="1"/>
  <c r="G524" i="19" s="1"/>
  <c r="J360" i="1"/>
  <c r="H361" i="19" s="1"/>
  <c r="H524" i="19" s="1"/>
  <c r="K360" i="1"/>
  <c r="I361" i="19" s="1"/>
  <c r="I410" i="28" s="1"/>
  <c r="M360" i="1"/>
  <c r="AA360" i="1" s="1"/>
  <c r="N360" i="1"/>
  <c r="Z360" i="1" s="1"/>
  <c r="O360" i="1"/>
  <c r="L361" i="19" s="1"/>
  <c r="M441" i="28" l="1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530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F366" i="19"/>
  <c r="F529" i="19" s="1"/>
  <c r="AT366" i="1"/>
  <c r="E366" i="19"/>
  <c r="E529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528" i="19" s="1"/>
  <c r="C365" i="22"/>
  <c r="C365" i="23"/>
  <c r="J363" i="19"/>
  <c r="AI363" i="1"/>
  <c r="F364" i="19"/>
  <c r="F527" i="19" s="1"/>
  <c r="AJ364" i="1"/>
  <c r="AQ364" i="1"/>
  <c r="F365" i="19"/>
  <c r="F528" i="19" s="1"/>
  <c r="B365" i="22"/>
  <c r="B365" i="23"/>
  <c r="E365" i="19"/>
  <c r="E528" i="19" s="1"/>
  <c r="AZ363" i="1"/>
  <c r="H365" i="23"/>
  <c r="C414" i="28"/>
  <c r="B414" i="28"/>
  <c r="AE364" i="1"/>
  <c r="AK363" i="1"/>
  <c r="BI363" i="1"/>
  <c r="H364" i="19"/>
  <c r="H527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526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526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525" i="19" s="1"/>
  <c r="AT362" i="1"/>
  <c r="H363" i="19"/>
  <c r="H526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525" i="19" s="1"/>
  <c r="BE360" i="1"/>
  <c r="BB361" i="1"/>
  <c r="K362" i="21"/>
  <c r="AC360" i="1"/>
  <c r="AX361" i="1"/>
  <c r="AL361" i="1"/>
  <c r="H362" i="19"/>
  <c r="H525" i="19" s="1"/>
  <c r="AW361" i="1"/>
  <c r="AQ361" i="1"/>
  <c r="G362" i="19"/>
  <c r="K362" i="22"/>
  <c r="C362" i="23"/>
  <c r="AV361" i="1"/>
  <c r="J361" i="19"/>
  <c r="J524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524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526" i="19"/>
  <c r="J418" i="28"/>
  <c r="J425" i="28" s="1"/>
  <c r="J530" i="19"/>
  <c r="F418" i="28"/>
  <c r="F425" i="28" s="1"/>
  <c r="F530" i="19"/>
  <c r="H418" i="28"/>
  <c r="H425" i="28" s="1"/>
  <c r="H530" i="19"/>
  <c r="J415" i="28"/>
  <c r="J528" i="19"/>
  <c r="D418" i="28"/>
  <c r="D425" i="28" s="1"/>
  <c r="E418" i="28"/>
  <c r="E425" i="28" s="1"/>
  <c r="E530" i="19"/>
  <c r="I365" i="23"/>
  <c r="L418" i="28"/>
  <c r="L425" i="28" s="1"/>
  <c r="D362" i="21"/>
  <c r="D412" i="28"/>
  <c r="M412" i="28" s="1"/>
  <c r="H366" i="21"/>
  <c r="H528" i="19"/>
  <c r="K415" i="28"/>
  <c r="F362" i="22"/>
  <c r="F525" i="19"/>
  <c r="K418" i="28"/>
  <c r="K425" i="28" s="1"/>
  <c r="G363" i="22"/>
  <c r="G525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522" i="19" s="1"/>
  <c r="J358" i="1"/>
  <c r="H359" i="19" s="1"/>
  <c r="H522" i="19" s="1"/>
  <c r="K358" i="1"/>
  <c r="I359" i="19" s="1"/>
  <c r="I407" i="28" s="1"/>
  <c r="M358" i="1"/>
  <c r="J359" i="19" s="1"/>
  <c r="J522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521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C355" i="1"/>
  <c r="C356" i="19" s="1"/>
  <c r="E355" i="1"/>
  <c r="G355" i="1"/>
  <c r="E356" i="19" s="1"/>
  <c r="E519" i="19" s="1"/>
  <c r="H355" i="1"/>
  <c r="Q355" i="1" s="1"/>
  <c r="I355" i="1"/>
  <c r="J355" i="1"/>
  <c r="K355" i="1"/>
  <c r="I356" i="19" s="1"/>
  <c r="I404" i="28" s="1"/>
  <c r="M355" i="1"/>
  <c r="J356" i="19" s="1"/>
  <c r="J519" i="19" s="1"/>
  <c r="N355" i="1"/>
  <c r="Z355" i="1" s="1"/>
  <c r="O355" i="1"/>
  <c r="BG355" i="1" s="1"/>
  <c r="B356" i="1"/>
  <c r="C356" i="1"/>
  <c r="C357" i="19" s="1"/>
  <c r="E356" i="1"/>
  <c r="D357" i="19" s="1"/>
  <c r="G356" i="1"/>
  <c r="E357" i="19" s="1"/>
  <c r="E520" i="19" s="1"/>
  <c r="H356" i="1"/>
  <c r="I356" i="1"/>
  <c r="J356" i="1"/>
  <c r="H357" i="19" s="1"/>
  <c r="H520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518" i="19" s="1"/>
  <c r="H354" i="1"/>
  <c r="Q354" i="1" s="1"/>
  <c r="I354" i="1"/>
  <c r="G355" i="19" s="1"/>
  <c r="G518" i="19" s="1"/>
  <c r="J354" i="1"/>
  <c r="H355" i="19" s="1"/>
  <c r="H518" i="19" s="1"/>
  <c r="K354" i="1"/>
  <c r="I355" i="19" s="1"/>
  <c r="I403" i="28" s="1"/>
  <c r="M354" i="1"/>
  <c r="N354" i="1"/>
  <c r="Z354" i="1" s="1"/>
  <c r="O354" i="1"/>
  <c r="BG354" i="1" s="1"/>
  <c r="B353" i="1"/>
  <c r="B354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517" i="19" s="1"/>
  <c r="N353" i="1"/>
  <c r="O353" i="1"/>
  <c r="BG353" i="1" s="1"/>
  <c r="B352" i="1"/>
  <c r="B353" i="19" s="1"/>
  <c r="C352" i="1"/>
  <c r="C353" i="19" s="1"/>
  <c r="E352" i="1"/>
  <c r="G352" i="1"/>
  <c r="E353" i="19" s="1"/>
  <c r="E516" i="19" s="1"/>
  <c r="H352" i="1"/>
  <c r="Q352" i="1" s="1"/>
  <c r="I352" i="1"/>
  <c r="G353" i="19" s="1"/>
  <c r="G516" i="19" s="1"/>
  <c r="J352" i="1"/>
  <c r="H353" i="19" s="1"/>
  <c r="H516" i="19" s="1"/>
  <c r="K352" i="1"/>
  <c r="I353" i="19" s="1"/>
  <c r="I400" i="28" s="1"/>
  <c r="M352" i="1"/>
  <c r="J353" i="19" s="1"/>
  <c r="J516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515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C349" i="1"/>
  <c r="C350" i="19" s="1"/>
  <c r="E349" i="1"/>
  <c r="G349" i="1"/>
  <c r="E350" i="19" s="1"/>
  <c r="E513" i="19" s="1"/>
  <c r="H349" i="1"/>
  <c r="AB349" i="1" s="1"/>
  <c r="I349" i="1"/>
  <c r="G350" i="19" s="1"/>
  <c r="G513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514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C348" i="1"/>
  <c r="C349" i="19" s="1"/>
  <c r="E348" i="1"/>
  <c r="D349" i="19" s="1"/>
  <c r="G348" i="1"/>
  <c r="E349" i="19" s="1"/>
  <c r="E512" i="19" s="1"/>
  <c r="H348" i="1"/>
  <c r="AB348" i="1" s="1"/>
  <c r="I348" i="1"/>
  <c r="J348" i="1"/>
  <c r="H349" i="19" s="1"/>
  <c r="H512" i="19" s="1"/>
  <c r="K348" i="1"/>
  <c r="I349" i="19" s="1"/>
  <c r="I396" i="28" s="1"/>
  <c r="M348" i="1"/>
  <c r="J349" i="19" s="1"/>
  <c r="J512" i="19" s="1"/>
  <c r="N348" i="1"/>
  <c r="K349" i="19" s="1"/>
  <c r="O348" i="1"/>
  <c r="AC348" i="1" s="1"/>
  <c r="N412" i="28" l="1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AE360" i="1"/>
  <c r="AQ360" i="1"/>
  <c r="AF359" i="1"/>
  <c r="AO359" i="1" s="1"/>
  <c r="BG356" i="1"/>
  <c r="F359" i="19"/>
  <c r="F522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521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R358" i="1"/>
  <c r="BC358" i="1"/>
  <c r="AL358" i="1"/>
  <c r="D358" i="19"/>
  <c r="AW358" i="1"/>
  <c r="AH358" i="1"/>
  <c r="BJ358" i="1"/>
  <c r="E359" i="19"/>
  <c r="E522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521" i="19" s="1"/>
  <c r="BI357" i="1"/>
  <c r="AW357" i="1"/>
  <c r="AE357" i="1"/>
  <c r="R357" i="1"/>
  <c r="J358" i="19"/>
  <c r="B358" i="19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520" i="19" s="1"/>
  <c r="B357" i="19"/>
  <c r="G356" i="19"/>
  <c r="G519" i="19" s="1"/>
  <c r="C356" i="21"/>
  <c r="E404" i="28"/>
  <c r="AC355" i="1"/>
  <c r="K357" i="19"/>
  <c r="BE356" i="1"/>
  <c r="AS356" i="1"/>
  <c r="BI356" i="1"/>
  <c r="AW355" i="1"/>
  <c r="AK355" i="1"/>
  <c r="AG355" i="1"/>
  <c r="F356" i="19"/>
  <c r="F519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AV354" i="1"/>
  <c r="AK354" i="1"/>
  <c r="AA354" i="1"/>
  <c r="E355" i="23"/>
  <c r="F353" i="19"/>
  <c r="F516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515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517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513" i="19" s="1"/>
  <c r="BC349" i="1"/>
  <c r="G351" i="19"/>
  <c r="G514" i="19" s="1"/>
  <c r="AW350" i="1"/>
  <c r="F351" i="19"/>
  <c r="F514" i="19" s="1"/>
  <c r="K350" i="19"/>
  <c r="C351" i="23"/>
  <c r="BG348" i="1"/>
  <c r="AV350" i="1"/>
  <c r="AE350" i="1"/>
  <c r="BI350" i="1"/>
  <c r="BI349" i="1"/>
  <c r="AZ349" i="1"/>
  <c r="AQ349" i="1"/>
  <c r="AE349" i="1"/>
  <c r="J350" i="19"/>
  <c r="J513" i="19" s="1"/>
  <c r="C398" i="28"/>
  <c r="Q350" i="1"/>
  <c r="R350" i="1" s="1"/>
  <c r="AH349" i="1"/>
  <c r="J351" i="19"/>
  <c r="B351" i="19"/>
  <c r="Z348" i="1"/>
  <c r="BC350" i="1"/>
  <c r="AU349" i="1"/>
  <c r="AK349" i="1"/>
  <c r="F350" i="19"/>
  <c r="F513" i="19" s="1"/>
  <c r="AT349" i="1"/>
  <c r="H351" i="19"/>
  <c r="H514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512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517" i="19"/>
  <c r="G358" i="21"/>
  <c r="G520" i="19"/>
  <c r="H404" i="28"/>
  <c r="H519" i="19"/>
  <c r="G410" i="28"/>
  <c r="G417" i="28" s="1"/>
  <c r="G523" i="19"/>
  <c r="L399" i="28"/>
  <c r="I352" i="23"/>
  <c r="E358" i="23"/>
  <c r="E403" i="28"/>
  <c r="E517" i="19"/>
  <c r="D350" i="22"/>
  <c r="H351" i="23"/>
  <c r="G402" i="28"/>
  <c r="G517" i="19"/>
  <c r="K402" i="28"/>
  <c r="H352" i="23"/>
  <c r="B356" i="22"/>
  <c r="D357" i="23"/>
  <c r="F520" i="19"/>
  <c r="F410" i="28"/>
  <c r="F417" i="28" s="1"/>
  <c r="F523" i="19"/>
  <c r="J400" i="28"/>
  <c r="J515" i="19"/>
  <c r="H400" i="28"/>
  <c r="H515" i="19"/>
  <c r="I356" i="22"/>
  <c r="J518" i="19"/>
  <c r="I359" i="22"/>
  <c r="J521" i="19"/>
  <c r="K410" i="28"/>
  <c r="K417" i="28" s="1"/>
  <c r="D410" i="28"/>
  <c r="N410" i="28" s="1"/>
  <c r="I355" i="23"/>
  <c r="D355" i="23"/>
  <c r="F518" i="19"/>
  <c r="H407" i="28"/>
  <c r="H521" i="19"/>
  <c r="J410" i="28"/>
  <c r="J417" i="28" s="1"/>
  <c r="J523" i="19"/>
  <c r="G397" i="28"/>
  <c r="G512" i="19"/>
  <c r="B351" i="23"/>
  <c r="K350" i="21"/>
  <c r="O351" i="19"/>
  <c r="J514" i="19"/>
  <c r="G353" i="22"/>
  <c r="G515" i="19"/>
  <c r="H353" i="23"/>
  <c r="D403" i="28"/>
  <c r="N403" i="28" s="1"/>
  <c r="I357" i="23"/>
  <c r="H410" i="28"/>
  <c r="H417" i="28" s="1"/>
  <c r="H523" i="19"/>
  <c r="E410" i="28"/>
  <c r="E417" i="28" s="1"/>
  <c r="E523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C347" i="1"/>
  <c r="C348" i="19" s="1"/>
  <c r="E347" i="1"/>
  <c r="G347" i="1"/>
  <c r="H347" i="1"/>
  <c r="I347" i="1"/>
  <c r="G348" i="19" s="1"/>
  <c r="G511" i="19" s="1"/>
  <c r="J347" i="1"/>
  <c r="H348" i="19" s="1"/>
  <c r="H511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510" i="19" s="1"/>
  <c r="I346" i="1"/>
  <c r="G347" i="19" s="1"/>
  <c r="G510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508" i="19" s="1"/>
  <c r="H344" i="1"/>
  <c r="I344" i="1"/>
  <c r="G345" i="19" s="1"/>
  <c r="G508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509" i="19" s="1"/>
  <c r="I345" i="1"/>
  <c r="G346" i="19" s="1"/>
  <c r="G509" i="19" s="1"/>
  <c r="J345" i="1"/>
  <c r="H346" i="19" s="1"/>
  <c r="H509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507" i="19" s="1"/>
  <c r="H343" i="1"/>
  <c r="Q343" i="1" s="1"/>
  <c r="I343" i="1"/>
  <c r="G344" i="19" s="1"/>
  <c r="G507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C342" i="1"/>
  <c r="C343" i="19" s="1"/>
  <c r="E342" i="1"/>
  <c r="D343" i="19" s="1"/>
  <c r="G342" i="1"/>
  <c r="E343" i="19" s="1"/>
  <c r="E506" i="19" s="1"/>
  <c r="H342" i="1"/>
  <c r="AB342" i="1" s="1"/>
  <c r="I342" i="1"/>
  <c r="J342" i="1"/>
  <c r="H343" i="19" s="1"/>
  <c r="H506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511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511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510" i="19" s="1"/>
  <c r="B347" i="19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508" i="19" s="1"/>
  <c r="B345" i="19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507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507" i="19" s="1"/>
  <c r="B344" i="19"/>
  <c r="D344" i="21"/>
  <c r="BJ343" i="1"/>
  <c r="AZ343" i="1"/>
  <c r="E344" i="23"/>
  <c r="H344" i="19"/>
  <c r="H507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506" i="19" s="1"/>
  <c r="BB342" i="1"/>
  <c r="BC342" i="1"/>
  <c r="L343" i="19"/>
  <c r="BD342" i="1"/>
  <c r="BI342" i="1"/>
  <c r="M417" i="28" l="1"/>
  <c r="N417" i="28"/>
  <c r="E392" i="28"/>
  <c r="E509" i="19"/>
  <c r="G344" i="21"/>
  <c r="G506" i="19"/>
  <c r="G346" i="23"/>
  <c r="J509" i="19"/>
  <c r="B395" i="28"/>
  <c r="K346" i="22"/>
  <c r="M347" i="19"/>
  <c r="E510" i="19"/>
  <c r="I349" i="21"/>
  <c r="J511" i="19"/>
  <c r="H343" i="23"/>
  <c r="D394" i="28"/>
  <c r="N394" i="28" s="1"/>
  <c r="B346" i="23"/>
  <c r="N345" i="19"/>
  <c r="H508" i="19"/>
  <c r="H346" i="23"/>
  <c r="F346" i="21"/>
  <c r="F508" i="19"/>
  <c r="O343" i="19"/>
  <c r="J506" i="19"/>
  <c r="H395" i="28"/>
  <c r="H510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505" i="19" s="1"/>
  <c r="N341" i="1"/>
  <c r="O341" i="1"/>
  <c r="B340" i="1"/>
  <c r="C340" i="1"/>
  <c r="C341" i="19" s="1"/>
  <c r="E340" i="1"/>
  <c r="G340" i="1"/>
  <c r="E341" i="19" s="1"/>
  <c r="E504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C339" i="1"/>
  <c r="C340" i="19" s="1"/>
  <c r="E339" i="1"/>
  <c r="G339" i="1"/>
  <c r="H339" i="1"/>
  <c r="Q339" i="1" s="1"/>
  <c r="I339" i="1"/>
  <c r="G340" i="19" s="1"/>
  <c r="G503" i="19" s="1"/>
  <c r="J339" i="1"/>
  <c r="K339" i="1"/>
  <c r="I340" i="19" s="1"/>
  <c r="I386" i="28" s="1"/>
  <c r="M339" i="1"/>
  <c r="J340" i="19" s="1"/>
  <c r="J503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C337" i="1"/>
  <c r="C338" i="19" s="1"/>
  <c r="E337" i="1"/>
  <c r="D338" i="19" s="1"/>
  <c r="G337" i="1"/>
  <c r="H337" i="1"/>
  <c r="Q337" i="1" s="1"/>
  <c r="I337" i="1"/>
  <c r="G338" i="19" s="1"/>
  <c r="G501" i="19" s="1"/>
  <c r="J337" i="1"/>
  <c r="H338" i="19" s="1"/>
  <c r="K337" i="1"/>
  <c r="I338" i="19" s="1"/>
  <c r="I383" i="28" s="1"/>
  <c r="M337" i="1"/>
  <c r="J338" i="19" s="1"/>
  <c r="J501" i="19" s="1"/>
  <c r="N337" i="1"/>
  <c r="Z337" i="1" s="1"/>
  <c r="O337" i="1"/>
  <c r="L338" i="19" s="1"/>
  <c r="B336" i="1"/>
  <c r="B337" i="19" s="1"/>
  <c r="C336" i="1"/>
  <c r="C337" i="19" s="1"/>
  <c r="E336" i="1"/>
  <c r="G336" i="1"/>
  <c r="H336" i="1"/>
  <c r="F337" i="19" s="1"/>
  <c r="F500" i="19" s="1"/>
  <c r="I336" i="1"/>
  <c r="G337" i="19" s="1"/>
  <c r="G500" i="19" s="1"/>
  <c r="J336" i="1"/>
  <c r="H337" i="19" s="1"/>
  <c r="H500" i="19" s="1"/>
  <c r="K336" i="1"/>
  <c r="I337" i="19" s="1"/>
  <c r="I382" i="28" s="1"/>
  <c r="M336" i="1"/>
  <c r="J337" i="19" s="1"/>
  <c r="J500" i="19" s="1"/>
  <c r="N336" i="1"/>
  <c r="Z336" i="1" s="1"/>
  <c r="O336" i="1"/>
  <c r="B335" i="1"/>
  <c r="B336" i="19" s="1"/>
  <c r="C335" i="1"/>
  <c r="C336" i="19" s="1"/>
  <c r="E335" i="1"/>
  <c r="G335" i="1"/>
  <c r="E336" i="19" s="1"/>
  <c r="E499" i="19" s="1"/>
  <c r="H335" i="1"/>
  <c r="I335" i="1"/>
  <c r="J335" i="1"/>
  <c r="H336" i="19" s="1"/>
  <c r="H499" i="19" s="1"/>
  <c r="K335" i="1"/>
  <c r="I336" i="19" s="1"/>
  <c r="I381" i="28" s="1"/>
  <c r="M335" i="1"/>
  <c r="AA335" i="1" s="1"/>
  <c r="N335" i="1"/>
  <c r="Z335" i="1" s="1"/>
  <c r="O335" i="1"/>
  <c r="B334" i="1"/>
  <c r="B335" i="19" s="1"/>
  <c r="C334" i="1"/>
  <c r="C335" i="19" s="1"/>
  <c r="E334" i="1"/>
  <c r="D335" i="19" s="1"/>
  <c r="G334" i="1"/>
  <c r="H334" i="1"/>
  <c r="Q334" i="1" s="1"/>
  <c r="I334" i="1"/>
  <c r="J334" i="1"/>
  <c r="H335" i="19" s="1"/>
  <c r="H498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C333" i="1"/>
  <c r="C334" i="19" s="1"/>
  <c r="E333" i="1"/>
  <c r="D334" i="19" s="1"/>
  <c r="G333" i="1"/>
  <c r="E334" i="19" s="1"/>
  <c r="E497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504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505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505" i="19" s="1"/>
  <c r="AV341" i="1"/>
  <c r="AH341" i="1"/>
  <c r="F342" i="19"/>
  <c r="F505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503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502" i="19"/>
  <c r="BD337" i="1"/>
  <c r="BE338" i="1"/>
  <c r="AT338" i="1"/>
  <c r="AG338" i="1"/>
  <c r="AE338" i="1"/>
  <c r="E339" i="19"/>
  <c r="E502" i="19" s="1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B386" i="28" s="1"/>
  <c r="H502" i="19"/>
  <c r="H501" i="19"/>
  <c r="C339" i="21"/>
  <c r="H384" i="28"/>
  <c r="G384" i="28"/>
  <c r="I339" i="21"/>
  <c r="K339" i="22"/>
  <c r="C339" i="22"/>
  <c r="G338" i="22"/>
  <c r="G339" i="21"/>
  <c r="I339" i="22"/>
  <c r="H339" i="22"/>
  <c r="J502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500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497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498" i="19" s="1"/>
  <c r="C335" i="22"/>
  <c r="AQ334" i="1"/>
  <c r="F335" i="19"/>
  <c r="F498" i="19" s="1"/>
  <c r="I334" i="23"/>
  <c r="BJ334" i="1"/>
  <c r="AW334" i="1"/>
  <c r="AH334" i="1"/>
  <c r="E335" i="19"/>
  <c r="E498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497" i="19" s="1"/>
  <c r="C334" i="23"/>
  <c r="BD333" i="1"/>
  <c r="BB333" i="1"/>
  <c r="F334" i="19"/>
  <c r="F497" i="19" s="1"/>
  <c r="AB333" i="1"/>
  <c r="BC333" i="1"/>
  <c r="BF333" i="1"/>
  <c r="AZ333" i="1"/>
  <c r="Q333" i="1"/>
  <c r="R333" i="1" s="1"/>
  <c r="F341" i="22" l="1"/>
  <c r="F503" i="19"/>
  <c r="E388" i="28"/>
  <c r="E505" i="19"/>
  <c r="N341" i="19"/>
  <c r="H504" i="19"/>
  <c r="G341" i="21"/>
  <c r="G504" i="19"/>
  <c r="J387" i="28"/>
  <c r="J504" i="19"/>
  <c r="C342" i="23"/>
  <c r="K341" i="22"/>
  <c r="E341" i="21"/>
  <c r="E503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502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 s="1"/>
  <c r="K336" i="22"/>
  <c r="G335" i="23"/>
  <c r="J498" i="19"/>
  <c r="K383" i="28"/>
  <c r="M338" i="19"/>
  <c r="E384" i="28"/>
  <c r="E501" i="19"/>
  <c r="E339" i="22"/>
  <c r="E339" i="21"/>
  <c r="F338" i="21"/>
  <c r="F339" i="22"/>
  <c r="F501" i="19"/>
  <c r="G382" i="28"/>
  <c r="G499" i="19"/>
  <c r="F382" i="28"/>
  <c r="F499" i="19"/>
  <c r="D383" i="28"/>
  <c r="M383" i="28" s="1"/>
  <c r="L383" i="28"/>
  <c r="F384" i="28"/>
  <c r="H335" i="22"/>
  <c r="H497" i="19"/>
  <c r="O336" i="19"/>
  <c r="J499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496" i="19"/>
  <c r="N382" i="28"/>
  <c r="C334" i="22"/>
  <c r="C334" i="21"/>
  <c r="J333" i="19"/>
  <c r="AV333" i="1"/>
  <c r="AJ333" i="1"/>
  <c r="B333" i="19"/>
  <c r="AE333" i="1"/>
  <c r="AQ333" i="1"/>
  <c r="G334" i="22"/>
  <c r="E333" i="19"/>
  <c r="AS333" i="1"/>
  <c r="AG333" i="1"/>
  <c r="AX333" i="1"/>
  <c r="AL333" i="1"/>
  <c r="BI332" i="1"/>
  <c r="H333" i="19"/>
  <c r="H496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496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C330" i="1"/>
  <c r="C331" i="19" s="1"/>
  <c r="E330" i="1"/>
  <c r="D331" i="19" s="1"/>
  <c r="G330" i="1"/>
  <c r="E331" i="19" s="1"/>
  <c r="E494" i="19" s="1"/>
  <c r="H330" i="1"/>
  <c r="Q330" i="1" s="1"/>
  <c r="I330" i="1"/>
  <c r="G331" i="19" s="1"/>
  <c r="G494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496" i="19"/>
  <c r="J379" i="28"/>
  <c r="J496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495" i="19" s="1"/>
  <c r="AJ332" i="1"/>
  <c r="AV332" i="1"/>
  <c r="AE332" i="1"/>
  <c r="AQ332" i="1"/>
  <c r="E333" i="23"/>
  <c r="H332" i="19"/>
  <c r="H495" i="19" s="1"/>
  <c r="AU332" i="1"/>
  <c r="B332" i="19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493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495" i="19" s="1"/>
  <c r="AQ330" i="1"/>
  <c r="BJ330" i="1"/>
  <c r="AZ330" i="1"/>
  <c r="BJ331" i="1"/>
  <c r="AH331" i="1"/>
  <c r="F332" i="19"/>
  <c r="H330" i="19"/>
  <c r="H493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494" i="19" s="1"/>
  <c r="C331" i="21"/>
  <c r="BI330" i="1"/>
  <c r="AX330" i="1"/>
  <c r="H331" i="19"/>
  <c r="H494" i="19" s="1"/>
  <c r="BH330" i="1"/>
  <c r="AW330" i="1"/>
  <c r="AL330" i="1"/>
  <c r="C331" i="22"/>
  <c r="C331" i="23"/>
  <c r="BD330" i="1"/>
  <c r="AV330" i="1"/>
  <c r="AI330" i="1"/>
  <c r="F331" i="19"/>
  <c r="F494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493" i="19" s="1"/>
  <c r="BG329" i="1"/>
  <c r="AB329" i="1"/>
  <c r="BC329" i="1"/>
  <c r="BB329" i="1"/>
  <c r="E331" i="21" l="1"/>
  <c r="E493" i="19"/>
  <c r="D332" i="21"/>
  <c r="H331" i="23"/>
  <c r="K333" i="21"/>
  <c r="I331" i="23"/>
  <c r="K378" i="28"/>
  <c r="K385" i="28" s="1"/>
  <c r="G331" i="21"/>
  <c r="G493" i="19"/>
  <c r="D331" i="21"/>
  <c r="F333" i="21"/>
  <c r="F495" i="19"/>
  <c r="E332" i="22"/>
  <c r="E495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491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490" i="19" s="1"/>
  <c r="I326" i="1"/>
  <c r="J326" i="1"/>
  <c r="K326" i="1"/>
  <c r="I327" i="19" s="1"/>
  <c r="I371" i="28" s="1"/>
  <c r="M326" i="1"/>
  <c r="J327" i="19" s="1"/>
  <c r="J490" i="19" s="1"/>
  <c r="N326" i="1"/>
  <c r="Z326" i="1" s="1"/>
  <c r="O326" i="1"/>
  <c r="AC326" i="1" s="1"/>
  <c r="B325" i="1"/>
  <c r="B326" i="19" s="1"/>
  <c r="C325" i="1"/>
  <c r="C326" i="19" s="1"/>
  <c r="E325" i="1"/>
  <c r="G325" i="1"/>
  <c r="H325" i="1"/>
  <c r="Q325" i="1" s="1"/>
  <c r="I325" i="1"/>
  <c r="G326" i="19" s="1"/>
  <c r="G489" i="19" s="1"/>
  <c r="J325" i="1"/>
  <c r="H326" i="19" s="1"/>
  <c r="H489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488" i="19" s="1"/>
  <c r="H324" i="1"/>
  <c r="Q324" i="1" s="1"/>
  <c r="I324" i="1"/>
  <c r="G325" i="19" s="1"/>
  <c r="G488" i="19" s="1"/>
  <c r="J324" i="1"/>
  <c r="K324" i="1"/>
  <c r="I325" i="19" s="1"/>
  <c r="I368" i="28" s="1"/>
  <c r="M324" i="1"/>
  <c r="J325" i="19" s="1"/>
  <c r="J488" i="19" s="1"/>
  <c r="N324" i="1"/>
  <c r="K325" i="19" s="1"/>
  <c r="O324" i="1"/>
  <c r="AC324" i="1" s="1"/>
  <c r="B323" i="1"/>
  <c r="B324" i="19" s="1"/>
  <c r="C323" i="1"/>
  <c r="C324" i="19" s="1"/>
  <c r="E323" i="1"/>
  <c r="D324" i="19" s="1"/>
  <c r="G323" i="1"/>
  <c r="E324" i="19" s="1"/>
  <c r="E487" i="19" s="1"/>
  <c r="H323" i="1"/>
  <c r="F324" i="19" s="1"/>
  <c r="F487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486" i="19" s="1"/>
  <c r="I322" i="1"/>
  <c r="G323" i="19" s="1"/>
  <c r="G486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C321" i="1"/>
  <c r="C322" i="19" s="1"/>
  <c r="E321" i="1"/>
  <c r="D322" i="19" s="1"/>
  <c r="G321" i="1"/>
  <c r="E322" i="19" s="1"/>
  <c r="E485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N385" i="28" l="1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491" i="19" s="1"/>
  <c r="AW328" i="1"/>
  <c r="AK329" i="1"/>
  <c r="AW329" i="1"/>
  <c r="BE328" i="1"/>
  <c r="AU328" i="1"/>
  <c r="AI329" i="1"/>
  <c r="AU329" i="1"/>
  <c r="J329" i="19"/>
  <c r="J492" i="19" s="1"/>
  <c r="AE329" i="1"/>
  <c r="AQ329" i="1"/>
  <c r="BH327" i="1"/>
  <c r="AG327" i="1"/>
  <c r="BE327" i="1"/>
  <c r="BB328" i="1"/>
  <c r="AH329" i="1"/>
  <c r="AT329" i="1"/>
  <c r="H329" i="19"/>
  <c r="H492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C329" i="21"/>
  <c r="AS326" i="1"/>
  <c r="BB325" i="1"/>
  <c r="AS327" i="1"/>
  <c r="E327" i="19"/>
  <c r="E328" i="19"/>
  <c r="E491" i="19" s="1"/>
  <c r="AH328" i="1"/>
  <c r="G329" i="19"/>
  <c r="G492" i="19" s="1"/>
  <c r="C329" i="22"/>
  <c r="B325" i="19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492" i="19" s="1"/>
  <c r="AJ327" i="1"/>
  <c r="AJ325" i="1"/>
  <c r="BI327" i="1"/>
  <c r="BH326" i="1"/>
  <c r="BC327" i="1"/>
  <c r="AF328" i="1"/>
  <c r="AO328" i="1" s="1"/>
  <c r="E329" i="19"/>
  <c r="E492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490" i="19" s="1"/>
  <c r="BB327" i="1"/>
  <c r="AK327" i="1"/>
  <c r="Z327" i="1"/>
  <c r="J328" i="19"/>
  <c r="J491" i="19" s="1"/>
  <c r="B328" i="19"/>
  <c r="BG324" i="1"/>
  <c r="AZ327" i="1"/>
  <c r="R327" i="1"/>
  <c r="AJ326" i="1"/>
  <c r="AL325" i="1"/>
  <c r="Z324" i="1"/>
  <c r="AG326" i="1"/>
  <c r="AU327" i="1"/>
  <c r="AF327" i="1"/>
  <c r="AO327" i="1" s="1"/>
  <c r="F328" i="19"/>
  <c r="F491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AX325" i="1"/>
  <c r="AH325" i="1"/>
  <c r="BE326" i="1"/>
  <c r="BJ324" i="1"/>
  <c r="AG325" i="1"/>
  <c r="AZ326" i="1"/>
  <c r="AK326" i="1"/>
  <c r="H327" i="19"/>
  <c r="H490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487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486" i="19" s="1"/>
  <c r="B323" i="19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486" i="19" s="1"/>
  <c r="BC322" i="1"/>
  <c r="AI322" i="1"/>
  <c r="AL322" i="1"/>
  <c r="BI321" i="1"/>
  <c r="H322" i="19"/>
  <c r="H485" i="19" s="1"/>
  <c r="BF321" i="1"/>
  <c r="G322" i="19"/>
  <c r="C322" i="23"/>
  <c r="AB321" i="1"/>
  <c r="BC321" i="1"/>
  <c r="B320" i="1"/>
  <c r="B321" i="19" s="1"/>
  <c r="C320" i="1"/>
  <c r="C321" i="19" s="1"/>
  <c r="E320" i="1"/>
  <c r="D321" i="19" s="1"/>
  <c r="G320" i="1"/>
  <c r="H320" i="1"/>
  <c r="Q320" i="1" s="1"/>
  <c r="I320" i="1"/>
  <c r="G321" i="19" s="1"/>
  <c r="G484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488" i="19"/>
  <c r="B322" i="21"/>
  <c r="C323" i="23"/>
  <c r="K372" i="28"/>
  <c r="B324" i="22"/>
  <c r="G325" i="21"/>
  <c r="G487" i="19"/>
  <c r="E324" i="22"/>
  <c r="E486" i="19"/>
  <c r="O327" i="19"/>
  <c r="E490" i="19"/>
  <c r="F323" i="21"/>
  <c r="F485" i="19"/>
  <c r="I325" i="22"/>
  <c r="J487" i="19"/>
  <c r="E326" i="22"/>
  <c r="E489" i="19"/>
  <c r="D325" i="22"/>
  <c r="G366" i="28"/>
  <c r="G485" i="19"/>
  <c r="H326" i="21"/>
  <c r="H488" i="19"/>
  <c r="B326" i="22"/>
  <c r="O322" i="19"/>
  <c r="J485" i="19"/>
  <c r="F326" i="23"/>
  <c r="F371" i="28"/>
  <c r="F489" i="19"/>
  <c r="G327" i="23"/>
  <c r="J330" i="21"/>
  <c r="I327" i="21"/>
  <c r="J489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484" i="19" s="1"/>
  <c r="AB320" i="1"/>
  <c r="E321" i="19"/>
  <c r="E484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484" i="19"/>
  <c r="G364" i="28"/>
  <c r="G483" i="19"/>
  <c r="J322" i="22"/>
  <c r="H365" i="28"/>
  <c r="H484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483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483" i="19" s="1"/>
  <c r="B320" i="19"/>
  <c r="H320" i="19"/>
  <c r="H483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482" i="19" s="1"/>
  <c r="H318" i="1"/>
  <c r="AT319" i="1" s="1"/>
  <c r="I318" i="1"/>
  <c r="J318" i="1"/>
  <c r="H319" i="19" s="1"/>
  <c r="H482" i="19" s="1"/>
  <c r="K318" i="1"/>
  <c r="I319" i="19" s="1"/>
  <c r="I362" i="28" s="1"/>
  <c r="I369" i="28" s="1"/>
  <c r="M318" i="1"/>
  <c r="AV319" i="1" s="1"/>
  <c r="N318" i="1"/>
  <c r="O318" i="1"/>
  <c r="F364" i="28" l="1"/>
  <c r="F483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482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482" i="19" s="1"/>
  <c r="B319" i="19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F481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C316" i="1"/>
  <c r="C317" i="19" s="1"/>
  <c r="E316" i="1"/>
  <c r="D317" i="19" s="1"/>
  <c r="G316" i="1"/>
  <c r="E317" i="19" s="1"/>
  <c r="E480" i="19" s="1"/>
  <c r="H316" i="1"/>
  <c r="Q316" i="1" s="1"/>
  <c r="I316" i="1"/>
  <c r="G317" i="19" s="1"/>
  <c r="G480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479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E362" i="28" l="1"/>
  <c r="E369" i="28" s="1"/>
  <c r="E481" i="19"/>
  <c r="F363" i="28"/>
  <c r="F482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480" i="19" s="1"/>
  <c r="D317" i="21"/>
  <c r="D359" i="28"/>
  <c r="BI316" i="1"/>
  <c r="BD315" i="1"/>
  <c r="BF316" i="1"/>
  <c r="BE316" i="1"/>
  <c r="H317" i="19"/>
  <c r="H480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479" i="19" s="1"/>
  <c r="B316" i="19"/>
  <c r="AA315" i="1"/>
  <c r="BJ315" i="1"/>
  <c r="BE315" i="1"/>
  <c r="H316" i="19"/>
  <c r="H479" i="19" s="1"/>
  <c r="G316" i="19"/>
  <c r="G479" i="19" s="1"/>
  <c r="C316" i="23"/>
  <c r="BF315" i="1"/>
  <c r="B314" i="1"/>
  <c r="C314" i="1"/>
  <c r="C315" i="19" s="1"/>
  <c r="E314" i="1"/>
  <c r="G314" i="1"/>
  <c r="H314" i="1"/>
  <c r="I314" i="1"/>
  <c r="G315" i="19" s="1"/>
  <c r="G478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480" i="19"/>
  <c r="H316" i="23"/>
  <c r="G362" i="28"/>
  <c r="G369" i="28" s="1"/>
  <c r="G481" i="19"/>
  <c r="B317" i="22"/>
  <c r="H362" i="28"/>
  <c r="H369" i="28" s="1"/>
  <c r="H481" i="19"/>
  <c r="I319" i="22"/>
  <c r="J481" i="19"/>
  <c r="D316" i="23"/>
  <c r="F479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478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478" i="19" s="1"/>
  <c r="BF314" i="1"/>
  <c r="BE314" i="1"/>
  <c r="K315" i="19"/>
  <c r="J315" i="19"/>
  <c r="J478" i="19" s="1"/>
  <c r="B315" i="19"/>
  <c r="BD314" i="1"/>
  <c r="AB314" i="1"/>
  <c r="BC314" i="1"/>
  <c r="AA314" i="1"/>
  <c r="BB314" i="1"/>
  <c r="Q314" i="1"/>
  <c r="R314" i="1" s="1"/>
  <c r="H358" i="28" l="1"/>
  <c r="H478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477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477" i="19" s="1"/>
  <c r="F314" i="19"/>
  <c r="F477" i="19" s="1"/>
  <c r="AZ313" i="1"/>
  <c r="BJ313" i="1"/>
  <c r="K314" i="19"/>
  <c r="BF313" i="1"/>
  <c r="AA313" i="1"/>
  <c r="J314" i="19"/>
  <c r="J477" i="19" s="1"/>
  <c r="B314" i="19"/>
  <c r="Z313" i="1"/>
  <c r="BD313" i="1"/>
  <c r="H314" i="19"/>
  <c r="H477" i="19" s="1"/>
  <c r="B312" i="1"/>
  <c r="B313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476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476" i="19" s="1"/>
  <c r="BH312" i="1"/>
  <c r="E314" i="23"/>
  <c r="AW313" i="1"/>
  <c r="AG313" i="1"/>
  <c r="AU313" i="1"/>
  <c r="H313" i="19"/>
  <c r="H476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476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475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476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475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475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475" i="19" s="1"/>
  <c r="BE311" i="1"/>
  <c r="AC311" i="1"/>
  <c r="BH311" i="1"/>
  <c r="B312" i="19"/>
  <c r="D312" i="19"/>
  <c r="BD311" i="1"/>
  <c r="BI311" i="1"/>
  <c r="AZ311" i="1"/>
  <c r="Q311" i="1"/>
  <c r="R311" i="1" s="1"/>
  <c r="B310" i="1"/>
  <c r="B311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474" i="19" s="1"/>
  <c r="N310" i="1"/>
  <c r="O310" i="1"/>
  <c r="F313" i="22" l="1"/>
  <c r="N356" i="28"/>
  <c r="D355" i="28"/>
  <c r="N355" i="28" s="1"/>
  <c r="H355" i="28"/>
  <c r="H475" i="19"/>
  <c r="G354" i="28"/>
  <c r="G361" i="28" s="1"/>
  <c r="G474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473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C307" i="1"/>
  <c r="C308" i="19" s="1"/>
  <c r="E307" i="1"/>
  <c r="D308" i="19" s="1"/>
  <c r="G307" i="1"/>
  <c r="E308" i="19" s="1"/>
  <c r="E471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472" i="19" s="1"/>
  <c r="J308" i="1"/>
  <c r="H309" i="19" s="1"/>
  <c r="H472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474" i="19"/>
  <c r="M311" i="19"/>
  <c r="E474" i="19"/>
  <c r="H354" i="28"/>
  <c r="H361" i="28" s="1"/>
  <c r="H474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473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473" i="19" s="1"/>
  <c r="B310" i="19"/>
  <c r="AC307" i="1"/>
  <c r="BH307" i="1"/>
  <c r="AS309" i="1"/>
  <c r="C310" i="21"/>
  <c r="R307" i="1"/>
  <c r="AE309" i="1"/>
  <c r="AB307" i="1"/>
  <c r="BE309" i="1"/>
  <c r="H310" i="19"/>
  <c r="H473" i="19" s="1"/>
  <c r="L308" i="19"/>
  <c r="G310" i="19"/>
  <c r="G473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308" i="23"/>
  <c r="C308" i="23"/>
  <c r="AI308" i="1"/>
  <c r="H308" i="19"/>
  <c r="J309" i="19"/>
  <c r="J472" i="19" s="1"/>
  <c r="AB308" i="1"/>
  <c r="AT308" i="1"/>
  <c r="F309" i="19"/>
  <c r="F472" i="19" s="1"/>
  <c r="Q308" i="1"/>
  <c r="R308" i="1" s="1"/>
  <c r="BI308" i="1"/>
  <c r="E309" i="19"/>
  <c r="AQ308" i="1"/>
  <c r="F308" i="19"/>
  <c r="F471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471" i="19"/>
  <c r="H308" i="23"/>
  <c r="N309" i="19"/>
  <c r="E472" i="19"/>
  <c r="I308" i="23"/>
  <c r="H310" i="23"/>
  <c r="B310" i="23"/>
  <c r="I310" i="23"/>
  <c r="G309" i="21"/>
  <c r="G471" i="19"/>
  <c r="E349" i="28"/>
  <c r="E470" i="19"/>
  <c r="O308" i="19"/>
  <c r="J471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470" i="19" s="1"/>
  <c r="AZ306" i="1"/>
  <c r="BD306" i="1"/>
  <c r="BI306" i="1"/>
  <c r="Q306" i="1"/>
  <c r="R306" i="1" s="1"/>
  <c r="H307" i="19"/>
  <c r="G307" i="19"/>
  <c r="G470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470" i="19"/>
  <c r="E348" i="28"/>
  <c r="E469" i="19"/>
  <c r="H308" i="21"/>
  <c r="H470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469" i="19" s="1"/>
  <c r="AV306" i="1"/>
  <c r="AK306" i="1"/>
  <c r="BI305" i="1"/>
  <c r="C306" i="23"/>
  <c r="AJ306" i="1"/>
  <c r="M307" i="19"/>
  <c r="AU306" i="1"/>
  <c r="BD305" i="1"/>
  <c r="F306" i="19"/>
  <c r="F469" i="19" s="1"/>
  <c r="BG305" i="1"/>
  <c r="AC305" i="1"/>
  <c r="BH305" i="1"/>
  <c r="G306" i="19"/>
  <c r="G469" i="19" s="1"/>
  <c r="R305" i="1"/>
  <c r="B306" i="19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469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468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468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468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468" i="19"/>
  <c r="D305" i="23"/>
  <c r="AX304" i="1"/>
  <c r="C305" i="22"/>
  <c r="E304" i="19"/>
  <c r="E467" i="19" s="1"/>
  <c r="AS304" i="1"/>
  <c r="AE304" i="1"/>
  <c r="AQ304" i="1"/>
  <c r="E468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467" i="19" s="1"/>
  <c r="L304" i="19"/>
  <c r="L346" i="28" s="1"/>
  <c r="K304" i="19"/>
  <c r="K346" i="28" s="1"/>
  <c r="B304" i="19"/>
  <c r="B346" i="28" s="1"/>
  <c r="B353" i="28" s="1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466" i="19" s="1"/>
  <c r="J302" i="1"/>
  <c r="AI303" i="1" s="1"/>
  <c r="M302" i="1"/>
  <c r="N302" i="1"/>
  <c r="Z302" i="1" s="1"/>
  <c r="O302" i="1"/>
  <c r="AC302" i="1" s="1"/>
  <c r="L353" i="28" l="1"/>
  <c r="K353" i="28"/>
  <c r="E346" i="28"/>
  <c r="E353" i="28" s="1"/>
  <c r="D353" i="28"/>
  <c r="M346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467" i="19"/>
  <c r="I305" i="21"/>
  <c r="I305" i="22"/>
  <c r="E305" i="21"/>
  <c r="N304" i="19"/>
  <c r="H467" i="19"/>
  <c r="H305" i="21"/>
  <c r="H305" i="22"/>
  <c r="K305" i="22"/>
  <c r="K305" i="21"/>
  <c r="G467" i="19"/>
  <c r="G305" i="22"/>
  <c r="G305" i="21"/>
  <c r="F305" i="21"/>
  <c r="F304" i="23"/>
  <c r="BF302" i="1"/>
  <c r="AK303" i="1"/>
  <c r="D304" i="23"/>
  <c r="BE302" i="1"/>
  <c r="I304" i="23"/>
  <c r="B303" i="19"/>
  <c r="B304" i="22" s="1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466" i="19" s="1"/>
  <c r="F303" i="19"/>
  <c r="F466" i="19" s="1"/>
  <c r="E303" i="19"/>
  <c r="E466" i="19" s="1"/>
  <c r="AB302" i="1"/>
  <c r="BC302" i="1"/>
  <c r="BH302" i="1"/>
  <c r="AZ302" i="1"/>
  <c r="B304" i="21" l="1"/>
  <c r="M353" i="28"/>
  <c r="N353" i="28"/>
  <c r="N303" i="19"/>
  <c r="H304" i="21"/>
  <c r="H466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C300" i="1"/>
  <c r="C301" i="19" s="1"/>
  <c r="E300" i="1"/>
  <c r="G300" i="1"/>
  <c r="E301" i="19" s="1"/>
  <c r="E464" i="19" s="1"/>
  <c r="H300" i="1"/>
  <c r="AB300" i="1" s="1"/>
  <c r="I300" i="1"/>
  <c r="G301" i="19" s="1"/>
  <c r="G464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465" i="19" s="1"/>
  <c r="BI301" i="1"/>
  <c r="G303" i="22"/>
  <c r="G303" i="21"/>
  <c r="G343" i="28"/>
  <c r="AV301" i="1"/>
  <c r="H302" i="19"/>
  <c r="H465" i="19" s="1"/>
  <c r="AI301" i="1"/>
  <c r="AU301" i="1"/>
  <c r="Q301" i="1"/>
  <c r="R301" i="1" s="1"/>
  <c r="AH302" i="1"/>
  <c r="AT302" i="1"/>
  <c r="B302" i="19"/>
  <c r="B302" i="21" s="1"/>
  <c r="G302" i="22"/>
  <c r="G302" i="21"/>
  <c r="G465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464" i="19" s="1"/>
  <c r="BF300" i="1"/>
  <c r="K301" i="19"/>
  <c r="BG300" i="1"/>
  <c r="BE300" i="1"/>
  <c r="J301" i="19"/>
  <c r="J464" i="19" s="1"/>
  <c r="D301" i="19"/>
  <c r="L301" i="19"/>
  <c r="BD300" i="1"/>
  <c r="H301" i="19"/>
  <c r="H464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C302" i="23" l="1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463" i="19"/>
  <c r="D342" i="28"/>
  <c r="BB299" i="1"/>
  <c r="J302" i="21"/>
  <c r="I302" i="22"/>
  <c r="F342" i="28"/>
  <c r="F302" i="22"/>
  <c r="F302" i="21"/>
  <c r="F465" i="19"/>
  <c r="D302" i="23"/>
  <c r="E302" i="21"/>
  <c r="E465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463" i="19" s="1"/>
  <c r="BE299" i="1"/>
  <c r="E300" i="19"/>
  <c r="E463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462" i="19" s="1"/>
  <c r="N298" i="1"/>
  <c r="O298" i="1"/>
  <c r="BA300" i="1" l="1"/>
  <c r="M342" i="28"/>
  <c r="M343" i="28"/>
  <c r="N343" i="28"/>
  <c r="K301" i="22"/>
  <c r="N342" i="28"/>
  <c r="K301" i="21"/>
  <c r="I301" i="21"/>
  <c r="J463" i="19"/>
  <c r="L341" i="28"/>
  <c r="B300" i="23"/>
  <c r="G340" i="28"/>
  <c r="G462" i="19"/>
  <c r="H301" i="21"/>
  <c r="H463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462" i="19" s="1"/>
  <c r="BI298" i="1"/>
  <c r="Q298" i="1"/>
  <c r="R298" i="1" s="1"/>
  <c r="BB298" i="1"/>
  <c r="AZ298" i="1"/>
  <c r="F299" i="19"/>
  <c r="F462" i="19" s="1"/>
  <c r="E299" i="19"/>
  <c r="D299" i="19"/>
  <c r="BH298" i="1"/>
  <c r="BG298" i="1"/>
  <c r="BF298" i="1"/>
  <c r="BE298" i="1"/>
  <c r="BD298" i="1"/>
  <c r="BC298" i="1"/>
  <c r="BJ298" i="1"/>
  <c r="E340" i="28" l="1"/>
  <c r="E462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461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G297" i="1"/>
  <c r="AB297" i="1"/>
  <c r="J298" i="19"/>
  <c r="BF297" i="1"/>
  <c r="H298" i="19"/>
  <c r="BC297" i="1"/>
  <c r="AZ297" i="1"/>
  <c r="E339" i="28" l="1"/>
  <c r="F339" i="28"/>
  <c r="K339" i="28"/>
  <c r="H461" i="19"/>
  <c r="H339" i="28"/>
  <c r="L339" i="28"/>
  <c r="B339" i="28"/>
  <c r="D339" i="28"/>
  <c r="N339" i="28" s="1"/>
  <c r="J461" i="19"/>
  <c r="J339" i="28"/>
  <c r="F299" i="22"/>
  <c r="F461" i="19"/>
  <c r="M298" i="19"/>
  <c r="E461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C295" i="1"/>
  <c r="C296" i="19" s="1"/>
  <c r="E295" i="1"/>
  <c r="G295" i="1"/>
  <c r="H295" i="1"/>
  <c r="AB295" i="1" s="1"/>
  <c r="I295" i="1"/>
  <c r="G296" i="19" s="1"/>
  <c r="G459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460" i="19"/>
  <c r="G336" i="28"/>
  <c r="C336" i="28"/>
  <c r="C297" i="22"/>
  <c r="C297" i="21"/>
  <c r="H296" i="19"/>
  <c r="H459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459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459" i="19" s="1"/>
  <c r="BE295" i="1"/>
  <c r="E296" i="19"/>
  <c r="E459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460" i="19"/>
  <c r="J338" i="28"/>
  <c r="J345" i="28" s="1"/>
  <c r="H460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460" i="19"/>
  <c r="F336" i="28"/>
  <c r="D297" i="23"/>
  <c r="K297" i="21"/>
  <c r="BI294" i="1"/>
  <c r="H297" i="23"/>
  <c r="K297" i="22"/>
  <c r="E297" i="23"/>
  <c r="I297" i="23"/>
  <c r="N297" i="19"/>
  <c r="E297" i="21"/>
  <c r="E460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AE295" i="1"/>
  <c r="AN295" i="1" s="1"/>
  <c r="BD294" i="1"/>
  <c r="BB294" i="1"/>
  <c r="J295" i="19"/>
  <c r="J458" i="19" s="1"/>
  <c r="H295" i="19"/>
  <c r="H458" i="19" s="1"/>
  <c r="AI295" i="1"/>
  <c r="BE294" i="1"/>
  <c r="AB294" i="1"/>
  <c r="AZ294" i="1"/>
  <c r="AA294" i="1"/>
  <c r="BJ294" i="1"/>
  <c r="G295" i="19"/>
  <c r="G458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458" i="19"/>
  <c r="M295" i="19"/>
  <c r="F296" i="21"/>
  <c r="F458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457" i="19"/>
  <c r="D294" i="19"/>
  <c r="B294" i="19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457" i="19"/>
  <c r="G294" i="23"/>
  <c r="C294" i="22"/>
  <c r="Z292" i="1"/>
  <c r="AW293" i="1"/>
  <c r="AE293" i="1"/>
  <c r="AN293" i="1" s="1"/>
  <c r="O294" i="19"/>
  <c r="J293" i="19"/>
  <c r="J456" i="19" s="1"/>
  <c r="E457" i="19"/>
  <c r="F457" i="19"/>
  <c r="D294" i="23"/>
  <c r="C294" i="21"/>
  <c r="N294" i="19"/>
  <c r="F293" i="19"/>
  <c r="F456" i="19" s="1"/>
  <c r="H457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456" i="19"/>
  <c r="BB292" i="1"/>
  <c r="L293" i="19"/>
  <c r="K294" i="21" s="1"/>
  <c r="R292" i="1"/>
  <c r="K293" i="19"/>
  <c r="J294" i="22" s="1"/>
  <c r="B293" i="19"/>
  <c r="B294" i="22" s="1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A293" i="1" l="1"/>
  <c r="H456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B293" i="22" s="1"/>
  <c r="AE292" i="1"/>
  <c r="AA291" i="1"/>
  <c r="AV292" i="1"/>
  <c r="AK292" i="1"/>
  <c r="AR292" i="1"/>
  <c r="G455" i="19"/>
  <c r="G293" i="21"/>
  <c r="AH292" i="1"/>
  <c r="AL292" i="1"/>
  <c r="E456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C290" i="1"/>
  <c r="C291" i="19" s="1"/>
  <c r="C292" i="21" s="1"/>
  <c r="E290" i="1"/>
  <c r="G290" i="1"/>
  <c r="AG291" i="1" s="1"/>
  <c r="H290" i="1"/>
  <c r="F291" i="19" s="1"/>
  <c r="F454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N332" i="28" l="1"/>
  <c r="J293" i="22"/>
  <c r="B332" i="28"/>
  <c r="M332" i="28" s="1"/>
  <c r="M333" i="28"/>
  <c r="E293" i="21"/>
  <c r="E293" i="22"/>
  <c r="B292" i="23"/>
  <c r="G331" i="28"/>
  <c r="G454" i="19"/>
  <c r="N292" i="19"/>
  <c r="E455" i="19"/>
  <c r="B293" i="21"/>
  <c r="H455" i="19"/>
  <c r="H332" i="28"/>
  <c r="H293" i="22"/>
  <c r="H293" i="21"/>
  <c r="L332" i="28"/>
  <c r="K293" i="22"/>
  <c r="J455" i="19"/>
  <c r="J332" i="28"/>
  <c r="I293" i="21"/>
  <c r="I293" i="22"/>
  <c r="F455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454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454" i="19"/>
  <c r="J292" i="21"/>
  <c r="E292" i="21"/>
  <c r="E454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AK290" i="1"/>
  <c r="E291" i="22"/>
  <c r="E291" i="21"/>
  <c r="E330" i="28"/>
  <c r="M291" i="19"/>
  <c r="E453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453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453" i="19"/>
  <c r="D290" i="23"/>
  <c r="L289" i="19"/>
  <c r="I289" i="23" s="1"/>
  <c r="AL289" i="1"/>
  <c r="AX289" i="1"/>
  <c r="N290" i="19"/>
  <c r="H453" i="19"/>
  <c r="F290" i="23"/>
  <c r="B289" i="19"/>
  <c r="B289" i="23" s="1"/>
  <c r="AQ289" i="1"/>
  <c r="AE289" i="1"/>
  <c r="E289" i="19"/>
  <c r="E452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453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452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M289" i="19" l="1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452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452" i="19"/>
  <c r="F289" i="23"/>
  <c r="C289" i="21"/>
  <c r="J288" i="19"/>
  <c r="J327" i="28" s="1"/>
  <c r="AV288" i="1"/>
  <c r="H288" i="19"/>
  <c r="H451" i="19" s="1"/>
  <c r="J452" i="19"/>
  <c r="G289" i="23"/>
  <c r="C289" i="22"/>
  <c r="G289" i="22"/>
  <c r="AL288" i="1"/>
  <c r="O289" i="19"/>
  <c r="G327" i="28"/>
  <c r="B288" i="19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451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451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451" i="19"/>
  <c r="AG287" i="1"/>
  <c r="D288" i="23"/>
  <c r="F451" i="19"/>
  <c r="AH287" i="1"/>
  <c r="AS287" i="1"/>
  <c r="G288" i="22"/>
  <c r="B287" i="19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450" i="19" s="1"/>
  <c r="E450" i="19"/>
  <c r="D287" i="19"/>
  <c r="R286" i="1"/>
  <c r="BB286" i="1"/>
  <c r="AC286" i="1"/>
  <c r="BG286" i="1"/>
  <c r="J287" i="19"/>
  <c r="BE286" i="1"/>
  <c r="G450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AE286" i="1"/>
  <c r="AQ286" i="1"/>
  <c r="H286" i="19"/>
  <c r="H449" i="19" s="1"/>
  <c r="AU286" i="1"/>
  <c r="E287" i="23"/>
  <c r="F287" i="23"/>
  <c r="G449" i="19"/>
  <c r="G287" i="21"/>
  <c r="AI286" i="1"/>
  <c r="F450" i="19"/>
  <c r="D287" i="23"/>
  <c r="BJ285" i="1"/>
  <c r="AV286" i="1"/>
  <c r="BF285" i="1"/>
  <c r="AK286" i="1"/>
  <c r="AW286" i="1"/>
  <c r="E286" i="19"/>
  <c r="E449" i="19" s="1"/>
  <c r="AG286" i="1"/>
  <c r="AS286" i="1"/>
  <c r="AC285" i="1"/>
  <c r="Q285" i="1"/>
  <c r="R285" i="1" s="1"/>
  <c r="AH286" i="1"/>
  <c r="AT286" i="1"/>
  <c r="G287" i="23"/>
  <c r="J450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AQ285" i="1"/>
  <c r="AE285" i="1"/>
  <c r="O286" i="19"/>
  <c r="I286" i="22"/>
  <c r="I286" i="21"/>
  <c r="J449" i="19"/>
  <c r="J324" i="28"/>
  <c r="G286" i="23"/>
  <c r="BJ284" i="1"/>
  <c r="BI284" i="1"/>
  <c r="AU285" i="1"/>
  <c r="AZ284" i="1"/>
  <c r="C286" i="22"/>
  <c r="C286" i="21"/>
  <c r="F449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448" i="19"/>
  <c r="J448" i="19"/>
  <c r="G448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448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448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447" i="19" s="1"/>
  <c r="H285" i="23"/>
  <c r="C285" i="21"/>
  <c r="F284" i="19"/>
  <c r="F447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H284" i="19"/>
  <c r="H285" i="22" s="1"/>
  <c r="Z283" i="1"/>
  <c r="G284" i="19"/>
  <c r="R283" i="1"/>
  <c r="E284" i="19"/>
  <c r="C284" i="23"/>
  <c r="AA283" i="1"/>
  <c r="B282" i="1"/>
  <c r="B283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447" i="19"/>
  <c r="F284" i="23"/>
  <c r="BG282" i="1"/>
  <c r="AR283" i="1"/>
  <c r="AF283" i="1"/>
  <c r="AC282" i="1"/>
  <c r="AX283" i="1"/>
  <c r="AL283" i="1"/>
  <c r="M284" i="19"/>
  <c r="E284" i="23"/>
  <c r="G447" i="19"/>
  <c r="B284" i="21"/>
  <c r="B284" i="22"/>
  <c r="Q282" i="1"/>
  <c r="R282" i="1" s="1"/>
  <c r="AH283" i="1"/>
  <c r="AT283" i="1"/>
  <c r="Z282" i="1"/>
  <c r="AW283" i="1"/>
  <c r="E284" i="21"/>
  <c r="E284" i="22"/>
  <c r="E447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446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445" i="19" s="1"/>
  <c r="H281" i="1"/>
  <c r="AH282" i="1" s="1"/>
  <c r="I281" i="1"/>
  <c r="G282" i="19" s="1"/>
  <c r="G445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AE282" i="1"/>
  <c r="AL282" i="1"/>
  <c r="E283" i="22"/>
  <c r="C283" i="22"/>
  <c r="D282" i="19"/>
  <c r="E282" i="23" s="1"/>
  <c r="AJ282" i="1"/>
  <c r="AT282" i="1"/>
  <c r="J446" i="19"/>
  <c r="O283" i="19"/>
  <c r="G283" i="23"/>
  <c r="E320" i="28"/>
  <c r="G283" i="22"/>
  <c r="G446" i="19"/>
  <c r="G283" i="21"/>
  <c r="G320" i="28"/>
  <c r="E283" i="23"/>
  <c r="M283" i="19"/>
  <c r="E283" i="21"/>
  <c r="F446" i="19"/>
  <c r="D283" i="23"/>
  <c r="AU282" i="1"/>
  <c r="N283" i="19"/>
  <c r="F283" i="23"/>
  <c r="H446" i="19"/>
  <c r="AS282" i="1"/>
  <c r="AG282" i="1"/>
  <c r="AQ282" i="1"/>
  <c r="AV282" i="1"/>
  <c r="M282" i="19"/>
  <c r="BJ281" i="1"/>
  <c r="K282" i="19"/>
  <c r="BI281" i="1"/>
  <c r="J282" i="19"/>
  <c r="J445" i="19" s="1"/>
  <c r="H282" i="19"/>
  <c r="H445" i="19" s="1"/>
  <c r="F282" i="19"/>
  <c r="F445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B281" i="23" s="1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N329" i="28" l="1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444" i="19"/>
  <c r="E281" i="23"/>
  <c r="E444" i="19"/>
  <c r="F444" i="19"/>
  <c r="D281" i="23"/>
  <c r="O281" i="19"/>
  <c r="G281" i="23"/>
  <c r="J444" i="19"/>
  <c r="N281" i="19"/>
  <c r="H444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443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443" i="19"/>
  <c r="BJ279" i="1"/>
  <c r="L280" i="19"/>
  <c r="E443" i="19"/>
  <c r="K280" i="19"/>
  <c r="B280" i="19"/>
  <c r="BE279" i="1"/>
  <c r="J280" i="19"/>
  <c r="AB279" i="1"/>
  <c r="BC279" i="1"/>
  <c r="AZ279" i="1"/>
  <c r="B278" i="1"/>
  <c r="B279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443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442" i="19" s="1"/>
  <c r="BG278" i="1"/>
  <c r="AF279" i="1"/>
  <c r="G280" i="21"/>
  <c r="AL279" i="1"/>
  <c r="AH279" i="1"/>
  <c r="O280" i="19"/>
  <c r="G280" i="23"/>
  <c r="J443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442" i="19" s="1"/>
  <c r="AU279" i="1"/>
  <c r="AI279" i="1"/>
  <c r="F280" i="23"/>
  <c r="G442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B316" i="28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D279" i="23" l="1"/>
  <c r="F442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442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441" i="19"/>
  <c r="K278" i="19"/>
  <c r="J279" i="21" s="1"/>
  <c r="Q277" i="1"/>
  <c r="R277" i="1" s="1"/>
  <c r="BG277" i="1"/>
  <c r="F278" i="19"/>
  <c r="H441" i="19"/>
  <c r="BE277" i="1"/>
  <c r="BF277" i="1"/>
  <c r="BD277" i="1"/>
  <c r="AB277" i="1"/>
  <c r="BB277" i="1"/>
  <c r="B276" i="1"/>
  <c r="B277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441" i="19"/>
  <c r="G278" i="23"/>
  <c r="K279" i="21"/>
  <c r="I278" i="23"/>
  <c r="BB276" i="1"/>
  <c r="F316" i="28"/>
  <c r="F279" i="21"/>
  <c r="F279" i="22"/>
  <c r="G278" i="22"/>
  <c r="G315" i="28"/>
  <c r="G440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441" i="19"/>
  <c r="BI276" i="1"/>
  <c r="I278" i="22"/>
  <c r="BG276" i="1"/>
  <c r="AX277" i="1"/>
  <c r="E277" i="19"/>
  <c r="M277" i="19" s="1"/>
  <c r="AL277" i="1"/>
  <c r="M278" i="19"/>
  <c r="E441" i="19"/>
  <c r="J440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440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440" i="19"/>
  <c r="E277" i="21"/>
  <c r="E277" i="22"/>
  <c r="E314" i="28"/>
  <c r="AH276" i="1"/>
  <c r="BI275" i="1"/>
  <c r="B276" i="19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440" i="19"/>
  <c r="D277" i="23"/>
  <c r="E439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439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439" i="19"/>
  <c r="D276" i="23"/>
  <c r="B276" i="22"/>
  <c r="G276" i="23"/>
  <c r="J439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439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438" i="19"/>
  <c r="E276" i="22"/>
  <c r="E312" i="28"/>
  <c r="D276" i="22"/>
  <c r="D276" i="21"/>
  <c r="D312" i="28"/>
  <c r="F312" i="28"/>
  <c r="AT274" i="1"/>
  <c r="H312" i="28"/>
  <c r="H276" i="22"/>
  <c r="H276" i="21"/>
  <c r="H438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438" i="19"/>
  <c r="E275" i="23"/>
  <c r="BH273" i="1"/>
  <c r="E274" i="19"/>
  <c r="E437" i="19" s="1"/>
  <c r="AS274" i="1"/>
  <c r="AH274" i="1"/>
  <c r="AQ274" i="1"/>
  <c r="AC273" i="1"/>
  <c r="AL274" i="1"/>
  <c r="AX274" i="1"/>
  <c r="F438" i="19"/>
  <c r="D275" i="23"/>
  <c r="O275" i="19"/>
  <c r="G275" i="23"/>
  <c r="J438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436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437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437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437" i="19"/>
  <c r="AR273" i="1"/>
  <c r="AF273" i="1"/>
  <c r="AO273" i="1" s="1"/>
  <c r="AZ272" i="1"/>
  <c r="AW273" i="1"/>
  <c r="AA272" i="1"/>
  <c r="AV273" i="1"/>
  <c r="AX273" i="1"/>
  <c r="BD272" i="1"/>
  <c r="AB271" i="1"/>
  <c r="D274" i="23"/>
  <c r="F437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435" i="19"/>
  <c r="D273" i="21"/>
  <c r="B273" i="19"/>
  <c r="L273" i="19"/>
  <c r="BG272" i="1"/>
  <c r="D273" i="22"/>
  <c r="BF272" i="1"/>
  <c r="AJ272" i="1"/>
  <c r="AI272" i="1"/>
  <c r="J273" i="19"/>
  <c r="M272" i="19"/>
  <c r="BE272" i="1"/>
  <c r="BH272" i="1"/>
  <c r="H273" i="19"/>
  <c r="G435" i="19"/>
  <c r="E272" i="23"/>
  <c r="AK272" i="1"/>
  <c r="K272" i="19"/>
  <c r="G273" i="21"/>
  <c r="R271" i="1"/>
  <c r="F273" i="19"/>
  <c r="J272" i="19"/>
  <c r="E435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435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436" i="19"/>
  <c r="B273" i="21"/>
  <c r="B273" i="22"/>
  <c r="O272" i="19"/>
  <c r="G272" i="23"/>
  <c r="J435" i="19"/>
  <c r="D273" i="23"/>
  <c r="F273" i="22"/>
  <c r="F273" i="21"/>
  <c r="F436" i="19"/>
  <c r="G273" i="23"/>
  <c r="I273" i="22"/>
  <c r="O273" i="19"/>
  <c r="I273" i="21"/>
  <c r="J436" i="19"/>
  <c r="N273" i="19"/>
  <c r="H273" i="22"/>
  <c r="H436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J270" i="1"/>
  <c r="Q270" i="1"/>
  <c r="R270" i="1" s="1"/>
  <c r="AB270" i="1"/>
  <c r="G434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434" i="19"/>
  <c r="O271" i="19"/>
  <c r="G271" i="23"/>
  <c r="I271" i="22"/>
  <c r="I271" i="21"/>
  <c r="J434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B307" i="28" s="1"/>
  <c r="AQ270" i="1"/>
  <c r="N271" i="19"/>
  <c r="F271" i="23"/>
  <c r="H434" i="19"/>
  <c r="Z269" i="1"/>
  <c r="AK270" i="1"/>
  <c r="E434" i="19"/>
  <c r="H271" i="23"/>
  <c r="M271" i="19"/>
  <c r="AO270" i="1"/>
  <c r="BA270" i="1"/>
  <c r="Q269" i="1"/>
  <c r="R269" i="1" s="1"/>
  <c r="BJ269" i="1"/>
  <c r="E270" i="19"/>
  <c r="BI269" i="1"/>
  <c r="L270" i="19"/>
  <c r="J433" i="19"/>
  <c r="G433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H271" i="22" l="1"/>
  <c r="H433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433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433" i="19"/>
  <c r="AJ269" i="1"/>
  <c r="AO269" i="1"/>
  <c r="G432" i="19"/>
  <c r="BJ268" i="1"/>
  <c r="D269" i="19"/>
  <c r="BH268" i="1"/>
  <c r="E269" i="19"/>
  <c r="E306" i="28" s="1"/>
  <c r="AZ268" i="1"/>
  <c r="BI268" i="1"/>
  <c r="L269" i="19"/>
  <c r="K270" i="22" s="1"/>
  <c r="B269" i="19"/>
  <c r="B306" i="28" s="1"/>
  <c r="F432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E313" i="28" l="1"/>
  <c r="M307" i="28"/>
  <c r="D269" i="23"/>
  <c r="C269" i="23"/>
  <c r="B313" i="28"/>
  <c r="K306" i="28"/>
  <c r="K313" i="28" s="1"/>
  <c r="H270" i="21"/>
  <c r="H306" i="28"/>
  <c r="H313" i="28" s="1"/>
  <c r="L306" i="28"/>
  <c r="L313" i="28" s="1"/>
  <c r="D306" i="28"/>
  <c r="H432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432" i="19"/>
  <c r="K268" i="19"/>
  <c r="K304" i="28" s="1"/>
  <c r="E432" i="19"/>
  <c r="G269" i="21"/>
  <c r="AX268" i="1"/>
  <c r="BF267" i="1"/>
  <c r="H268" i="19"/>
  <c r="H431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431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B269" i="21" s="1"/>
  <c r="AA267" i="1"/>
  <c r="BH267" i="1"/>
  <c r="AZ267" i="1"/>
  <c r="B266" i="1"/>
  <c r="AQ267" i="1" s="1"/>
  <c r="E266" i="1"/>
  <c r="G266" i="1"/>
  <c r="E267" i="19" s="1"/>
  <c r="E430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D269" i="21" l="1"/>
  <c r="C268" i="23"/>
  <c r="D313" i="28"/>
  <c r="N306" i="28"/>
  <c r="M306" i="28"/>
  <c r="AE267" i="1"/>
  <c r="I269" i="22"/>
  <c r="N268" i="19"/>
  <c r="J431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430" i="19"/>
  <c r="G303" i="28"/>
  <c r="G268" i="22"/>
  <c r="G268" i="21"/>
  <c r="AU267" i="1"/>
  <c r="AI267" i="1"/>
  <c r="I268" i="23"/>
  <c r="AH267" i="1"/>
  <c r="B268" i="23"/>
  <c r="BB266" i="1"/>
  <c r="AR267" i="1"/>
  <c r="H268" i="23"/>
  <c r="E431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431" i="19"/>
  <c r="D268" i="23"/>
  <c r="AF267" i="1"/>
  <c r="AO267" i="1" s="1"/>
  <c r="F267" i="19"/>
  <c r="F430" i="19" s="1"/>
  <c r="BE266" i="1"/>
  <c r="AZ266" i="1"/>
  <c r="D267" i="19"/>
  <c r="B267" i="19"/>
  <c r="B303" i="28" s="1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N313" i="28" l="1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430" i="19"/>
  <c r="H268" i="21"/>
  <c r="H303" i="28"/>
  <c r="H268" i="22"/>
  <c r="AJ266" i="1"/>
  <c r="J430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429" i="19"/>
  <c r="G429" i="19"/>
  <c r="E266" i="19"/>
  <c r="D266" i="19"/>
  <c r="BJ265" i="1"/>
  <c r="L266" i="19"/>
  <c r="L302" i="28" s="1"/>
  <c r="B266" i="19"/>
  <c r="B267" i="22" s="1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M303" i="28" l="1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429" i="19"/>
  <c r="K267" i="21"/>
  <c r="F267" i="22"/>
  <c r="K267" i="22"/>
  <c r="G428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429" i="19"/>
  <c r="AH265" i="1"/>
  <c r="AT265" i="1"/>
  <c r="BI264" i="1"/>
  <c r="N266" i="19"/>
  <c r="H429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428" i="19"/>
  <c r="K301" i="28"/>
  <c r="E428" i="19"/>
  <c r="E300" i="28"/>
  <c r="B301" i="28"/>
  <c r="H266" i="21"/>
  <c r="N265" i="19"/>
  <c r="G265" i="23"/>
  <c r="J266" i="22"/>
  <c r="O265" i="19"/>
  <c r="J428" i="19"/>
  <c r="I266" i="21"/>
  <c r="I266" i="22"/>
  <c r="K266" i="21"/>
  <c r="F428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427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F263" i="1"/>
  <c r="BE263" i="1"/>
  <c r="BG263" i="1"/>
  <c r="BB263" i="1"/>
  <c r="BD263" i="1"/>
  <c r="BC263" i="1"/>
  <c r="M301" i="28" l="1"/>
  <c r="AN264" i="1"/>
  <c r="D300" i="28"/>
  <c r="N300" i="28" s="1"/>
  <c r="C264" i="23"/>
  <c r="J427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427" i="19"/>
  <c r="B264" i="23"/>
  <c r="E264" i="23"/>
  <c r="M264" i="19"/>
  <c r="G427" i="19"/>
  <c r="D264" i="23"/>
  <c r="F427" i="19"/>
  <c r="M300" i="28" l="1"/>
  <c r="B262" i="1"/>
  <c r="E262" i="1"/>
  <c r="G262" i="1"/>
  <c r="E263" i="19" s="1"/>
  <c r="H262" i="1"/>
  <c r="I262" i="1"/>
  <c r="J262" i="1"/>
  <c r="BD262" i="1" s="1"/>
  <c r="M262" i="1"/>
  <c r="N262" i="1"/>
  <c r="O262" i="1"/>
  <c r="BF262" i="1" l="1"/>
  <c r="BH262" i="1"/>
  <c r="E299" i="28"/>
  <c r="BB262" i="1"/>
  <c r="AJ263" i="1"/>
  <c r="AV263" i="1"/>
  <c r="E426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426" i="19"/>
  <c r="J299" i="28"/>
  <c r="B299" i="28"/>
  <c r="K299" i="28"/>
  <c r="L299" i="28"/>
  <c r="N263" i="19"/>
  <c r="H299" i="28"/>
  <c r="D263" i="23"/>
  <c r="F299" i="28"/>
  <c r="O263" i="19"/>
  <c r="F426" i="19"/>
  <c r="F263" i="23"/>
  <c r="H426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426" i="19"/>
  <c r="G263" i="22"/>
  <c r="E263" i="23"/>
  <c r="M263" i="19"/>
  <c r="I263" i="23"/>
  <c r="G425" i="19"/>
  <c r="Q261" i="1"/>
  <c r="R261" i="1" s="1"/>
  <c r="BB261" i="1"/>
  <c r="D262" i="19"/>
  <c r="AC261" i="1"/>
  <c r="B262" i="19"/>
  <c r="B298" i="28" s="1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J305" i="28" l="1"/>
  <c r="F305" i="28"/>
  <c r="D298" i="28"/>
  <c r="N298" i="28" s="1"/>
  <c r="C262" i="23"/>
  <c r="H305" i="28"/>
  <c r="B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425" i="19"/>
  <c r="F263" i="22"/>
  <c r="F263" i="21"/>
  <c r="F425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425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425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424" i="19"/>
  <c r="G424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424" i="19"/>
  <c r="B261" i="23"/>
  <c r="BJ259" i="1"/>
  <c r="AV260" i="1"/>
  <c r="J424" i="19"/>
  <c r="G261" i="23"/>
  <c r="H424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423" i="19"/>
  <c r="BG259" i="1"/>
  <c r="R259" i="1"/>
  <c r="J260" i="19"/>
  <c r="J295" i="28" s="1"/>
  <c r="BF259" i="1"/>
  <c r="H260" i="19"/>
  <c r="H261" i="22" s="1"/>
  <c r="BC259" i="1"/>
  <c r="G423" i="19"/>
  <c r="BB259" i="1"/>
  <c r="B260" i="19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423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422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423" i="19"/>
  <c r="BJ258" i="1"/>
  <c r="G422" i="19"/>
  <c r="AK259" i="1"/>
  <c r="G260" i="21"/>
  <c r="F260" i="23"/>
  <c r="N260" i="19"/>
  <c r="H423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537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422" i="19"/>
  <c r="E260" i="22"/>
  <c r="E294" i="28"/>
  <c r="E260" i="21"/>
  <c r="M259" i="19"/>
  <c r="F293" i="28"/>
  <c r="F422" i="19"/>
  <c r="F294" i="28"/>
  <c r="F260" i="21"/>
  <c r="F260" i="22"/>
  <c r="J260" i="22"/>
  <c r="K260" i="21"/>
  <c r="G259" i="22"/>
  <c r="G293" i="28"/>
  <c r="AE258" i="1"/>
  <c r="AF258" i="1"/>
  <c r="K294" i="28"/>
  <c r="K260" i="22"/>
  <c r="H422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421" i="19"/>
  <c r="BJ257" i="1"/>
  <c r="BH257" i="1"/>
  <c r="BI257" i="1"/>
  <c r="L258" i="19"/>
  <c r="K258" i="19"/>
  <c r="H258" i="19"/>
  <c r="D258" i="19"/>
  <c r="B258" i="19"/>
  <c r="B536" i="19" s="1"/>
  <c r="F421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420" i="19" s="1"/>
  <c r="H293" i="28"/>
  <c r="B259" i="21"/>
  <c r="K293" i="28"/>
  <c r="H420" i="19"/>
  <c r="G258" i="21"/>
  <c r="E258" i="23"/>
  <c r="B293" i="28"/>
  <c r="B258" i="23"/>
  <c r="F258" i="23"/>
  <c r="D259" i="22"/>
  <c r="H259" i="21"/>
  <c r="K259" i="21"/>
  <c r="AU257" i="1"/>
  <c r="H259" i="22"/>
  <c r="E421" i="19"/>
  <c r="E259" i="22"/>
  <c r="E259" i="21"/>
  <c r="D259" i="21"/>
  <c r="N258" i="19"/>
  <c r="H258" i="23"/>
  <c r="BB256" i="1"/>
  <c r="G258" i="23"/>
  <c r="J259" i="21"/>
  <c r="H421" i="19"/>
  <c r="J421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420" i="19"/>
  <c r="BH256" i="1"/>
  <c r="BJ256" i="1"/>
  <c r="BG256" i="1"/>
  <c r="BE256" i="1"/>
  <c r="J257" i="19"/>
  <c r="BC256" i="1"/>
  <c r="AA256" i="1"/>
  <c r="AZ256" i="1"/>
  <c r="B255" i="1"/>
  <c r="B256" i="19" s="1"/>
  <c r="B534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535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420" i="19"/>
  <c r="E420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419" i="19"/>
  <c r="BD255" i="1"/>
  <c r="L256" i="19"/>
  <c r="BI255" i="1"/>
  <c r="BH255" i="1"/>
  <c r="K256" i="19"/>
  <c r="K291" i="28" s="1"/>
  <c r="M292" i="28" l="1"/>
  <c r="J419" i="19"/>
  <c r="I257" i="22"/>
  <c r="G256" i="23"/>
  <c r="J291" i="28"/>
  <c r="K257" i="22"/>
  <c r="H419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419" i="19"/>
  <c r="D256" i="23"/>
  <c r="F419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418" i="19"/>
  <c r="G256" i="22"/>
  <c r="G256" i="21"/>
  <c r="BB254" i="1"/>
  <c r="AH255" i="1"/>
  <c r="AT255" i="1"/>
  <c r="AC254" i="1"/>
  <c r="AL255" i="1"/>
  <c r="AX255" i="1"/>
  <c r="B255" i="19"/>
  <c r="B533" i="19" s="1"/>
  <c r="AQ255" i="1"/>
  <c r="AE255" i="1"/>
  <c r="BI254" i="1"/>
  <c r="AF255" i="1"/>
  <c r="AO255" i="1" s="1"/>
  <c r="AR255" i="1"/>
  <c r="Z254" i="1"/>
  <c r="AW255" i="1"/>
  <c r="AK255" i="1"/>
  <c r="J418" i="19"/>
  <c r="I256" i="21"/>
  <c r="I256" i="22"/>
  <c r="AJ255" i="1"/>
  <c r="AV255" i="1"/>
  <c r="H255" i="19"/>
  <c r="BF254" i="1"/>
  <c r="BH254" i="1"/>
  <c r="E418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418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418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417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532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417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416" i="19"/>
  <c r="AC252" i="1"/>
  <c r="G416" i="19"/>
  <c r="B253" i="19"/>
  <c r="M254" i="19"/>
  <c r="E417" i="19"/>
  <c r="AH253" i="1"/>
  <c r="AT253" i="1"/>
  <c r="AF253" i="1"/>
  <c r="B254" i="23"/>
  <c r="F254" i="21"/>
  <c r="F417" i="19"/>
  <c r="F287" i="28"/>
  <c r="D254" i="23"/>
  <c r="F254" i="22"/>
  <c r="E254" i="23"/>
  <c r="I254" i="23"/>
  <c r="AE253" i="1"/>
  <c r="G287" i="28"/>
  <c r="AI253" i="1"/>
  <c r="AR253" i="1"/>
  <c r="F254" i="23"/>
  <c r="H417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531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416" i="19"/>
  <c r="D254" i="22"/>
  <c r="E254" i="22"/>
  <c r="AI252" i="1"/>
  <c r="E254" i="21"/>
  <c r="D254" i="21"/>
  <c r="E287" i="28"/>
  <c r="H416" i="19"/>
  <c r="H287" i="28"/>
  <c r="AA251" i="1"/>
  <c r="BJ251" i="1"/>
  <c r="J286" i="28"/>
  <c r="J416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415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415" i="19"/>
  <c r="J415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530" i="19"/>
  <c r="M287" i="28"/>
  <c r="H253" i="21"/>
  <c r="J251" i="19"/>
  <c r="J285" i="28" s="1"/>
  <c r="B252" i="23"/>
  <c r="F286" i="28"/>
  <c r="L286" i="28"/>
  <c r="H415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414" i="19"/>
  <c r="H252" i="22"/>
  <c r="H252" i="21"/>
  <c r="G414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415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529" i="19"/>
  <c r="M286" i="28"/>
  <c r="N286" i="28"/>
  <c r="I252" i="22"/>
  <c r="J414" i="19"/>
  <c r="D284" i="28"/>
  <c r="N284" i="28" s="1"/>
  <c r="K285" i="28"/>
  <c r="J284" i="28"/>
  <c r="D285" i="28"/>
  <c r="E414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414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413" i="19"/>
  <c r="O250" i="19"/>
  <c r="H250" i="19"/>
  <c r="G250" i="19"/>
  <c r="F250" i="19"/>
  <c r="F284" i="28" s="1"/>
  <c r="G250" i="23"/>
  <c r="L250" i="19"/>
  <c r="B250" i="19"/>
  <c r="J413" i="19"/>
  <c r="BJ249" i="1"/>
  <c r="AZ249" i="1"/>
  <c r="K250" i="19"/>
  <c r="BF249" i="1"/>
  <c r="BE249" i="1"/>
  <c r="BB249" i="1"/>
  <c r="BG249" i="1"/>
  <c r="BD249" i="1"/>
  <c r="BC249" i="1"/>
  <c r="B284" i="28" l="1"/>
  <c r="B528" i="19"/>
  <c r="M285" i="28"/>
  <c r="N285" i="28"/>
  <c r="M284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413" i="19"/>
  <c r="M250" i="19"/>
  <c r="G413" i="19"/>
  <c r="E250" i="23"/>
  <c r="H250" i="23"/>
  <c r="N250" i="19"/>
  <c r="H413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527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412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412" i="19"/>
  <c r="AS248" i="1"/>
  <c r="B250" i="21"/>
  <c r="B250" i="22"/>
  <c r="I250" i="22"/>
  <c r="I250" i="21"/>
  <c r="J250" i="21"/>
  <c r="J250" i="22"/>
  <c r="J249" i="21"/>
  <c r="H248" i="19"/>
  <c r="H411" i="19" s="1"/>
  <c r="K250" i="21"/>
  <c r="K250" i="22"/>
  <c r="F249" i="23"/>
  <c r="AI248" i="1"/>
  <c r="AW248" i="1"/>
  <c r="BE247" i="1"/>
  <c r="AK248" i="1"/>
  <c r="G249" i="22"/>
  <c r="AB247" i="1"/>
  <c r="O249" i="19"/>
  <c r="J412" i="19"/>
  <c r="G249" i="23"/>
  <c r="F412" i="19"/>
  <c r="D249" i="23"/>
  <c r="J249" i="22"/>
  <c r="B249" i="23"/>
  <c r="D248" i="19"/>
  <c r="C248" i="23" s="1"/>
  <c r="AR248" i="1"/>
  <c r="AU248" i="1"/>
  <c r="M249" i="19"/>
  <c r="E412" i="19"/>
  <c r="H249" i="23"/>
  <c r="Z247" i="1"/>
  <c r="AJ248" i="1"/>
  <c r="AX248" i="1"/>
  <c r="I249" i="23"/>
  <c r="AO248" i="1"/>
  <c r="F248" i="19"/>
  <c r="F249" i="22" s="1"/>
  <c r="G411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526" i="19"/>
  <c r="J289" i="28"/>
  <c r="M283" i="28"/>
  <c r="B289" i="28"/>
  <c r="I249" i="22"/>
  <c r="BA248" i="1"/>
  <c r="H248" i="23"/>
  <c r="J411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411" i="19"/>
  <c r="D248" i="23"/>
  <c r="F411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523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524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410" i="19" s="1"/>
  <c r="AT247" i="1"/>
  <c r="AH247" i="1"/>
  <c r="E247" i="19"/>
  <c r="E410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410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408" i="19"/>
  <c r="M245" i="19"/>
  <c r="E408" i="19"/>
  <c r="B246" i="21"/>
  <c r="B246" i="22"/>
  <c r="F408" i="19"/>
  <c r="K246" i="21"/>
  <c r="K246" i="22"/>
  <c r="G246" i="22"/>
  <c r="G246" i="21"/>
  <c r="G409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525" i="19"/>
  <c r="J279" i="28"/>
  <c r="D279" i="28"/>
  <c r="N279" i="28" s="1"/>
  <c r="K247" i="21"/>
  <c r="K279" i="28"/>
  <c r="J246" i="21"/>
  <c r="F247" i="23"/>
  <c r="H410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410" i="19"/>
  <c r="AN246" i="1"/>
  <c r="H247" i="22"/>
  <c r="F247" i="22"/>
  <c r="J278" i="28"/>
  <c r="G407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408" i="19"/>
  <c r="BI243" i="1"/>
  <c r="N246" i="19"/>
  <c r="F246" i="23"/>
  <c r="H246" i="22"/>
  <c r="H246" i="21"/>
  <c r="H409" i="19"/>
  <c r="K244" i="19"/>
  <c r="AW244" i="1"/>
  <c r="AK244" i="1"/>
  <c r="J244" i="19"/>
  <c r="J277" i="28" s="1"/>
  <c r="AV244" i="1"/>
  <c r="AJ244" i="1"/>
  <c r="B245" i="23"/>
  <c r="F245" i="23"/>
  <c r="H408" i="19"/>
  <c r="AR244" i="1"/>
  <c r="D245" i="23"/>
  <c r="AB243" i="1"/>
  <c r="AH244" i="1"/>
  <c r="AT244" i="1"/>
  <c r="G245" i="21"/>
  <c r="D246" i="21"/>
  <c r="B246" i="23"/>
  <c r="D246" i="22"/>
  <c r="E246" i="22"/>
  <c r="E246" i="21"/>
  <c r="E409" i="19"/>
  <c r="AG244" i="1"/>
  <c r="AS244" i="1"/>
  <c r="AI244" i="1"/>
  <c r="O246" i="19"/>
  <c r="J409" i="19"/>
  <c r="G246" i="23"/>
  <c r="I246" i="22"/>
  <c r="I246" i="21"/>
  <c r="F246" i="22"/>
  <c r="F246" i="21"/>
  <c r="F409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522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407" i="19"/>
  <c r="J276" i="28"/>
  <c r="B277" i="28"/>
  <c r="BF242" i="1"/>
  <c r="E244" i="23"/>
  <c r="F277" i="28"/>
  <c r="H407" i="19"/>
  <c r="J406" i="19"/>
  <c r="E277" i="28"/>
  <c r="F244" i="23"/>
  <c r="H245" i="22"/>
  <c r="D244" i="23"/>
  <c r="O244" i="19"/>
  <c r="E407" i="19"/>
  <c r="E245" i="21"/>
  <c r="E245" i="22"/>
  <c r="D245" i="22"/>
  <c r="J245" i="22"/>
  <c r="J245" i="21"/>
  <c r="I245" i="21"/>
  <c r="B245" i="21"/>
  <c r="B245" i="22"/>
  <c r="G244" i="22"/>
  <c r="G406" i="19"/>
  <c r="I245" i="22"/>
  <c r="AX243" i="1"/>
  <c r="BA244" i="1"/>
  <c r="F407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521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520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405" i="19"/>
  <c r="F406" i="19"/>
  <c r="H406" i="19"/>
  <c r="BI241" i="1"/>
  <c r="B243" i="21"/>
  <c r="E243" i="23"/>
  <c r="B244" i="21"/>
  <c r="F242" i="19"/>
  <c r="F275" i="28" s="1"/>
  <c r="E244" i="22"/>
  <c r="E406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518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405" i="19"/>
  <c r="J275" i="28"/>
  <c r="L275" i="28"/>
  <c r="F405" i="19"/>
  <c r="AN242" i="1"/>
  <c r="B242" i="23"/>
  <c r="K275" i="28"/>
  <c r="F243" i="22"/>
  <c r="H243" i="21"/>
  <c r="H405" i="19"/>
  <c r="M242" i="19"/>
  <c r="E405" i="19"/>
  <c r="H242" i="23"/>
  <c r="D242" i="23"/>
  <c r="D243" i="21"/>
  <c r="E242" i="23"/>
  <c r="H241" i="19"/>
  <c r="H404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519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404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403" i="19" s="1"/>
  <c r="AX240" i="1"/>
  <c r="AL240" i="1"/>
  <c r="Z240" i="1"/>
  <c r="F241" i="19"/>
  <c r="F274" i="28" s="1"/>
  <c r="F281" i="28" s="1"/>
  <c r="AZ240" i="1"/>
  <c r="AW240" i="1"/>
  <c r="BI239" i="1"/>
  <c r="AS240" i="1"/>
  <c r="H403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403" i="19" s="1"/>
  <c r="G240" i="19"/>
  <c r="Z239" i="1"/>
  <c r="F240" i="19"/>
  <c r="F403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404" i="19"/>
  <c r="G242" i="22"/>
  <c r="G242" i="21"/>
  <c r="G272" i="28"/>
  <c r="B242" i="21"/>
  <c r="B242" i="22"/>
  <c r="D241" i="23"/>
  <c r="F242" i="22"/>
  <c r="F242" i="21"/>
  <c r="BA240" i="1"/>
  <c r="H241" i="23"/>
  <c r="F404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404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403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517" i="19" s="1"/>
  <c r="AE239" i="1"/>
  <c r="AN239" i="1" s="1"/>
  <c r="AQ239" i="1"/>
  <c r="H271" i="28"/>
  <c r="BJ238" i="1"/>
  <c r="AJ239" i="1"/>
  <c r="AV239" i="1"/>
  <c r="H402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402" i="19"/>
  <c r="J402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516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402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402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514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515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513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512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511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509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510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508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M261" i="28" s="1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507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AN228" i="1" l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506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504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505" i="19"/>
  <c r="BA226" i="1"/>
  <c r="AN225" i="1"/>
  <c r="M258" i="28"/>
  <c r="BA225" i="1"/>
  <c r="L265" i="28"/>
  <c r="J265" i="28"/>
  <c r="D265" i="28"/>
  <c r="M265" i="28" s="1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B226" i="22" l="1"/>
  <c r="B503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502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501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499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500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497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496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498" i="19"/>
  <c r="BA219" i="1"/>
  <c r="BA218" i="1"/>
  <c r="M251" i="28"/>
  <c r="AO218" i="1"/>
  <c r="AN217" i="1"/>
  <c r="AO217" i="1"/>
  <c r="B257" i="28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495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493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494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M245" i="28" s="1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B243" i="28" l="1"/>
  <c r="M243" i="28" s="1"/>
  <c r="B492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491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490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489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488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487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486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485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N205" i="1" s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B234" i="28" l="1"/>
  <c r="B241" i="28" s="1"/>
  <c r="B484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483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482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481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480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478" i="19" s="1"/>
  <c r="D200" i="19"/>
  <c r="E200" i="19"/>
  <c r="F200" i="19"/>
  <c r="G200" i="19"/>
  <c r="H200" i="19"/>
  <c r="J200" i="19"/>
  <c r="K200" i="19"/>
  <c r="L200" i="19"/>
  <c r="B201" i="19"/>
  <c r="B479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476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F233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G233" i="28" l="1"/>
  <c r="B226" i="28"/>
  <c r="B477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B233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474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475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473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472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471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470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469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468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467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466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465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464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462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461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460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459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463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458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457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455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456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454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453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452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451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450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448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447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449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446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445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444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443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442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441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440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438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439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436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437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434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433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432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435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431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430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429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428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427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426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425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424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422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423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420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418" i="19" s="1"/>
  <c r="D140" i="19"/>
  <c r="E140" i="19"/>
  <c r="F140" i="19"/>
  <c r="H140" i="19"/>
  <c r="J140" i="19"/>
  <c r="K140" i="19"/>
  <c r="L140" i="19"/>
  <c r="B141" i="19"/>
  <c r="B419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421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417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415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416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414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413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412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411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410" i="19" s="1"/>
  <c r="D132" i="19"/>
  <c r="E132" i="19"/>
  <c r="F132" i="19"/>
  <c r="H132" i="19"/>
  <c r="J132" i="19"/>
  <c r="K132" i="19"/>
  <c r="L132" i="19"/>
  <c r="B131" i="19"/>
  <c r="B409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407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408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406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405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404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403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L536" i="19" l="1"/>
  <c r="L533" i="19"/>
  <c r="L535" i="19"/>
  <c r="L537" i="19"/>
  <c r="L531" i="19"/>
  <c r="L532" i="19"/>
  <c r="L534" i="19"/>
  <c r="L524" i="19"/>
  <c r="L525" i="19"/>
  <c r="L527" i="19"/>
  <c r="L528" i="19"/>
  <c r="L530" i="19"/>
  <c r="L526" i="19"/>
  <c r="L529" i="19"/>
  <c r="L513" i="19"/>
  <c r="L516" i="19"/>
  <c r="L519" i="19"/>
  <c r="L523" i="19"/>
  <c r="L518" i="19"/>
  <c r="L521" i="19"/>
  <c r="L522" i="19"/>
  <c r="L514" i="19"/>
  <c r="L512" i="19"/>
  <c r="L517" i="19"/>
  <c r="L515" i="19"/>
  <c r="L520" i="19"/>
  <c r="L509" i="19"/>
  <c r="L507" i="19"/>
  <c r="L506" i="19"/>
  <c r="L511" i="19"/>
  <c r="L510" i="19"/>
  <c r="L508" i="19"/>
  <c r="L503" i="19"/>
  <c r="L504" i="19"/>
  <c r="L505" i="19"/>
  <c r="K534" i="19"/>
  <c r="K532" i="19"/>
  <c r="K535" i="19"/>
  <c r="K531" i="19"/>
  <c r="K536" i="19"/>
  <c r="K533" i="19"/>
  <c r="K537" i="19"/>
  <c r="K529" i="19"/>
  <c r="K527" i="19"/>
  <c r="K526" i="19"/>
  <c r="K524" i="19"/>
  <c r="K528" i="19"/>
  <c r="K530" i="19"/>
  <c r="K525" i="19"/>
  <c r="K512" i="19"/>
  <c r="K516" i="19"/>
  <c r="K518" i="19"/>
  <c r="K519" i="19"/>
  <c r="K520" i="19"/>
  <c r="K513" i="19"/>
  <c r="K522" i="19"/>
  <c r="K521" i="19"/>
  <c r="K517" i="19"/>
  <c r="K515" i="19"/>
  <c r="K523" i="19"/>
  <c r="K514" i="19"/>
  <c r="K511" i="19"/>
  <c r="K506" i="19"/>
  <c r="K509" i="19"/>
  <c r="K507" i="19"/>
  <c r="K510" i="19"/>
  <c r="K508" i="19"/>
  <c r="K503" i="19"/>
  <c r="K504" i="19"/>
  <c r="K505" i="19"/>
  <c r="D533" i="19"/>
  <c r="D537" i="19"/>
  <c r="D536" i="19"/>
  <c r="M536" i="19" s="1"/>
  <c r="D534" i="19"/>
  <c r="D535" i="19"/>
  <c r="D531" i="19"/>
  <c r="D532" i="19"/>
  <c r="D525" i="19"/>
  <c r="D528" i="19"/>
  <c r="D527" i="19"/>
  <c r="D529" i="19"/>
  <c r="D530" i="19"/>
  <c r="D524" i="19"/>
  <c r="D526" i="19"/>
  <c r="D512" i="19"/>
  <c r="D520" i="19"/>
  <c r="D515" i="19"/>
  <c r="D518" i="19"/>
  <c r="D514" i="19"/>
  <c r="D519" i="19"/>
  <c r="D522" i="19"/>
  <c r="D523" i="19"/>
  <c r="D521" i="19"/>
  <c r="D516" i="19"/>
  <c r="D513" i="19"/>
  <c r="M513" i="19" s="1"/>
  <c r="D517" i="19"/>
  <c r="D506" i="19"/>
  <c r="D509" i="19"/>
  <c r="D507" i="19"/>
  <c r="D511" i="19"/>
  <c r="D508" i="19"/>
  <c r="D510" i="19"/>
  <c r="D505" i="19"/>
  <c r="D504" i="19"/>
  <c r="D503" i="19"/>
  <c r="M503" i="19" s="1"/>
  <c r="D498" i="19"/>
  <c r="D501" i="19"/>
  <c r="D502" i="19"/>
  <c r="D497" i="19"/>
  <c r="D500" i="19"/>
  <c r="D499" i="19"/>
  <c r="D494" i="19"/>
  <c r="D496" i="19"/>
  <c r="D493" i="19"/>
  <c r="D495" i="19"/>
  <c r="D485" i="19"/>
  <c r="D487" i="19"/>
  <c r="D490" i="19"/>
  <c r="D491" i="19"/>
  <c r="D492" i="19"/>
  <c r="D484" i="19"/>
  <c r="D486" i="19"/>
  <c r="D488" i="19"/>
  <c r="D489" i="19"/>
  <c r="D483" i="19"/>
  <c r="D480" i="19"/>
  <c r="D482" i="19"/>
  <c r="D479" i="19"/>
  <c r="D481" i="19"/>
  <c r="D478" i="19"/>
  <c r="D477" i="19"/>
  <c r="D476" i="19"/>
  <c r="D475" i="19"/>
  <c r="D471" i="19"/>
  <c r="D473" i="19"/>
  <c r="D474" i="19"/>
  <c r="D472" i="19"/>
  <c r="D469" i="19"/>
  <c r="D470" i="19"/>
  <c r="L498" i="19"/>
  <c r="M498" i="19" s="1"/>
  <c r="L501" i="19"/>
  <c r="L502" i="19"/>
  <c r="L497" i="19"/>
  <c r="L500" i="19"/>
  <c r="L499" i="19"/>
  <c r="L496" i="19"/>
  <c r="L495" i="19"/>
  <c r="L494" i="19"/>
  <c r="L493" i="19"/>
  <c r="M493" i="19" s="1"/>
  <c r="L484" i="19"/>
  <c r="L486" i="19"/>
  <c r="L488" i="19"/>
  <c r="L489" i="19"/>
  <c r="L491" i="19"/>
  <c r="L492" i="19"/>
  <c r="L487" i="19"/>
  <c r="L490" i="19"/>
  <c r="L485" i="19"/>
  <c r="L483" i="19"/>
  <c r="L482" i="19"/>
  <c r="L481" i="19"/>
  <c r="L479" i="19"/>
  <c r="L480" i="19"/>
  <c r="L478" i="19"/>
  <c r="M478" i="19" s="1"/>
  <c r="L477" i="19"/>
  <c r="L476" i="19"/>
  <c r="L475" i="19"/>
  <c r="L474" i="19"/>
  <c r="L471" i="19"/>
  <c r="L473" i="19"/>
  <c r="L472" i="19"/>
  <c r="L470" i="19"/>
  <c r="L469" i="19"/>
  <c r="M469" i="19" s="1"/>
  <c r="K502" i="19"/>
  <c r="K501" i="19"/>
  <c r="K498" i="19"/>
  <c r="K497" i="19"/>
  <c r="K499" i="19"/>
  <c r="K500" i="19"/>
  <c r="K496" i="19"/>
  <c r="K493" i="19"/>
  <c r="K494" i="19"/>
  <c r="K495" i="19"/>
  <c r="K491" i="19"/>
  <c r="K488" i="19"/>
  <c r="K486" i="19"/>
  <c r="K485" i="19"/>
  <c r="K492" i="19"/>
  <c r="K489" i="19"/>
  <c r="K490" i="19"/>
  <c r="K487" i="19"/>
  <c r="K484" i="19"/>
  <c r="K483" i="19"/>
  <c r="K481" i="19"/>
  <c r="K482" i="19"/>
  <c r="K480" i="19"/>
  <c r="K479" i="19"/>
  <c r="K478" i="19"/>
  <c r="K477" i="19"/>
  <c r="K476" i="19"/>
  <c r="K475" i="19"/>
  <c r="K474" i="19"/>
  <c r="K472" i="19"/>
  <c r="K473" i="19"/>
  <c r="K471" i="19"/>
  <c r="K470" i="19"/>
  <c r="K469" i="19"/>
  <c r="K468" i="19"/>
  <c r="K467" i="19"/>
  <c r="K466" i="19"/>
  <c r="L468" i="19"/>
  <c r="L467" i="19"/>
  <c r="L466" i="19"/>
  <c r="D468" i="19"/>
  <c r="D467" i="19"/>
  <c r="D466" i="19"/>
  <c r="L461" i="19"/>
  <c r="L464" i="19"/>
  <c r="L465" i="19"/>
  <c r="L463" i="19"/>
  <c r="L462" i="19"/>
  <c r="K461" i="19"/>
  <c r="K465" i="19"/>
  <c r="K464" i="19"/>
  <c r="K463" i="19"/>
  <c r="K462" i="19"/>
  <c r="D461" i="19"/>
  <c r="D465" i="19"/>
  <c r="D464" i="19"/>
  <c r="D463" i="19"/>
  <c r="D462" i="19"/>
  <c r="L457" i="19"/>
  <c r="L460" i="19"/>
  <c r="L459" i="19"/>
  <c r="L458" i="19"/>
  <c r="K457" i="19"/>
  <c r="K459" i="19"/>
  <c r="K460" i="19"/>
  <c r="K458" i="19"/>
  <c r="D457" i="19"/>
  <c r="D459" i="19"/>
  <c r="D460" i="19"/>
  <c r="D458" i="19"/>
  <c r="K453" i="19"/>
  <c r="K456" i="19"/>
  <c r="K455" i="19"/>
  <c r="K454" i="19"/>
  <c r="L453" i="19"/>
  <c r="L456" i="19"/>
  <c r="L455" i="19"/>
  <c r="L454" i="19"/>
  <c r="D453" i="19"/>
  <c r="D456" i="19"/>
  <c r="D455" i="19"/>
  <c r="D454" i="19"/>
  <c r="L451" i="19"/>
  <c r="L452" i="19"/>
  <c r="K451" i="19"/>
  <c r="K452" i="19"/>
  <c r="D451" i="19"/>
  <c r="D452" i="19"/>
  <c r="L449" i="19"/>
  <c r="L450" i="19"/>
  <c r="K449" i="19"/>
  <c r="K450" i="19"/>
  <c r="D449" i="19"/>
  <c r="D450" i="19"/>
  <c r="K447" i="19"/>
  <c r="K448" i="19"/>
  <c r="L447" i="19"/>
  <c r="L448" i="19"/>
  <c r="D447" i="19"/>
  <c r="D448" i="19"/>
  <c r="L446" i="19"/>
  <c r="L445" i="19"/>
  <c r="K446" i="19"/>
  <c r="K445" i="19"/>
  <c r="D446" i="19"/>
  <c r="D445" i="19"/>
  <c r="K443" i="19"/>
  <c r="K444" i="19"/>
  <c r="L443" i="19"/>
  <c r="L444" i="19"/>
  <c r="D443" i="19"/>
  <c r="D444" i="19"/>
  <c r="L442" i="19"/>
  <c r="K442" i="19"/>
  <c r="D442" i="19"/>
  <c r="L439" i="19"/>
  <c r="L441" i="19"/>
  <c r="L440" i="19"/>
  <c r="K439" i="19"/>
  <c r="K440" i="19"/>
  <c r="K441" i="19"/>
  <c r="D439" i="19"/>
  <c r="D441" i="19"/>
  <c r="D440" i="19"/>
  <c r="K437" i="19"/>
  <c r="K438" i="19"/>
  <c r="L437" i="19"/>
  <c r="L438" i="19"/>
  <c r="D437" i="19"/>
  <c r="D438" i="19"/>
  <c r="L434" i="19"/>
  <c r="L435" i="19"/>
  <c r="L436" i="19"/>
  <c r="K434" i="19"/>
  <c r="K435" i="19"/>
  <c r="K436" i="19"/>
  <c r="D434" i="19"/>
  <c r="D436" i="19"/>
  <c r="D435" i="19"/>
  <c r="K432" i="19"/>
  <c r="K433" i="19"/>
  <c r="L432" i="19"/>
  <c r="L433" i="19"/>
  <c r="D432" i="19"/>
  <c r="D433" i="19"/>
  <c r="M141" i="28"/>
  <c r="K431" i="19"/>
  <c r="K430" i="19"/>
  <c r="L431" i="19"/>
  <c r="L430" i="19"/>
  <c r="D431" i="19"/>
  <c r="D430" i="19"/>
  <c r="L429" i="19"/>
  <c r="L428" i="19"/>
  <c r="K429" i="19"/>
  <c r="K428" i="19"/>
  <c r="D429" i="19"/>
  <c r="D428" i="19"/>
  <c r="K426" i="19"/>
  <c r="K427" i="19"/>
  <c r="L426" i="19"/>
  <c r="L427" i="19"/>
  <c r="D426" i="19"/>
  <c r="D427" i="19"/>
  <c r="K424" i="19"/>
  <c r="K425" i="19"/>
  <c r="L424" i="19"/>
  <c r="L425" i="19"/>
  <c r="D424" i="19"/>
  <c r="D425" i="19"/>
  <c r="L421" i="19"/>
  <c r="L423" i="19"/>
  <c r="L422" i="19"/>
  <c r="K421" i="19"/>
  <c r="K423" i="19"/>
  <c r="K422" i="19"/>
  <c r="D421" i="19"/>
  <c r="D423" i="19"/>
  <c r="D422" i="19"/>
  <c r="K419" i="19"/>
  <c r="K420" i="19"/>
  <c r="L419" i="19"/>
  <c r="L420" i="19"/>
  <c r="D419" i="19"/>
  <c r="D420" i="19"/>
  <c r="G126" i="21"/>
  <c r="L418" i="19"/>
  <c r="L417" i="19"/>
  <c r="L416" i="19"/>
  <c r="L415" i="19"/>
  <c r="L414" i="19"/>
  <c r="L413" i="19"/>
  <c r="L412" i="19"/>
  <c r="L411" i="19"/>
  <c r="L408" i="19"/>
  <c r="L409" i="19"/>
  <c r="L410" i="19"/>
  <c r="L407" i="19"/>
  <c r="L406" i="19"/>
  <c r="L405" i="19"/>
  <c r="L404" i="19"/>
  <c r="L403" i="19"/>
  <c r="L402" i="19"/>
  <c r="K418" i="19"/>
  <c r="K417" i="19"/>
  <c r="K416" i="19"/>
  <c r="K415" i="19"/>
  <c r="K414" i="19"/>
  <c r="K413" i="19"/>
  <c r="K412" i="19"/>
  <c r="K411" i="19"/>
  <c r="K409" i="19"/>
  <c r="K408" i="19"/>
  <c r="K410" i="19"/>
  <c r="K407" i="19"/>
  <c r="K406" i="19"/>
  <c r="K405" i="19"/>
  <c r="K404" i="19"/>
  <c r="K403" i="19"/>
  <c r="K402" i="19"/>
  <c r="M125" i="19"/>
  <c r="D418" i="19"/>
  <c r="D417" i="19"/>
  <c r="D416" i="19"/>
  <c r="D415" i="19"/>
  <c r="D414" i="19"/>
  <c r="D413" i="19"/>
  <c r="D412" i="19"/>
  <c r="D411" i="19"/>
  <c r="D409" i="19"/>
  <c r="D410" i="19"/>
  <c r="D408" i="19"/>
  <c r="D407" i="19"/>
  <c r="D406" i="19"/>
  <c r="D405" i="19"/>
  <c r="D404" i="19"/>
  <c r="D403" i="19"/>
  <c r="D402" i="19"/>
  <c r="G126" i="22"/>
  <c r="G141" i="28"/>
  <c r="L140" i="28"/>
  <c r="B140" i="28"/>
  <c r="B402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486" i="19" l="1"/>
  <c r="M505" i="19"/>
  <c r="M475" i="19"/>
  <c r="M483" i="19"/>
  <c r="M497" i="19"/>
  <c r="M514" i="19"/>
  <c r="M529" i="19"/>
  <c r="M534" i="19"/>
  <c r="M516" i="19"/>
  <c r="M522" i="19"/>
  <c r="M506" i="19"/>
  <c r="M524" i="19"/>
  <c r="M508" i="19"/>
  <c r="M517" i="19"/>
  <c r="M510" i="19"/>
  <c r="M512" i="19"/>
  <c r="M511" i="19"/>
  <c r="M532" i="19"/>
  <c r="M526" i="19"/>
  <c r="M531" i="19"/>
  <c r="M507" i="19"/>
  <c r="M521" i="19"/>
  <c r="M530" i="19"/>
  <c r="M537" i="19"/>
  <c r="M509" i="19"/>
  <c r="M518" i="19"/>
  <c r="M528" i="19"/>
  <c r="M535" i="19"/>
  <c r="M504" i="19"/>
  <c r="M520" i="19"/>
  <c r="M523" i="19"/>
  <c r="M527" i="19"/>
  <c r="M533" i="19"/>
  <c r="M515" i="19"/>
  <c r="M519" i="19"/>
  <c r="M525" i="19"/>
  <c r="M471" i="19"/>
  <c r="M474" i="19"/>
  <c r="M481" i="19"/>
  <c r="M487" i="19"/>
  <c r="M495" i="19"/>
  <c r="M470" i="19"/>
  <c r="M489" i="19"/>
  <c r="M482" i="19"/>
  <c r="M488" i="19"/>
  <c r="M500" i="19"/>
  <c r="M485" i="19"/>
  <c r="M502" i="19"/>
  <c r="M477" i="19"/>
  <c r="M499" i="19"/>
  <c r="M490" i="19"/>
  <c r="M484" i="19"/>
  <c r="M480" i="19"/>
  <c r="M494" i="19"/>
  <c r="M476" i="19"/>
  <c r="M472" i="19"/>
  <c r="M492" i="19"/>
  <c r="M501" i="19"/>
  <c r="M473" i="19"/>
  <c r="M479" i="19"/>
  <c r="M491" i="19"/>
  <c r="M496" i="19"/>
  <c r="M466" i="19"/>
  <c r="M465" i="19"/>
  <c r="M461" i="19"/>
  <c r="M467" i="19"/>
  <c r="M468" i="19"/>
  <c r="M462" i="19"/>
  <c r="M463" i="19"/>
  <c r="M464" i="19"/>
  <c r="M460" i="19"/>
  <c r="M459" i="19"/>
  <c r="M454" i="19"/>
  <c r="M458" i="19"/>
  <c r="M455" i="19"/>
  <c r="M453" i="19"/>
  <c r="M457" i="19"/>
  <c r="M456" i="19"/>
  <c r="M450" i="19"/>
  <c r="M452" i="19"/>
  <c r="M451" i="19"/>
  <c r="M449" i="19"/>
  <c r="M448" i="19"/>
  <c r="M447" i="19"/>
  <c r="M430" i="19"/>
  <c r="M445" i="19"/>
  <c r="M446" i="19"/>
  <c r="M444" i="19"/>
  <c r="M443" i="19"/>
  <c r="M440" i="19"/>
  <c r="M442" i="19"/>
  <c r="M441" i="19"/>
  <c r="M435" i="19"/>
  <c r="M439" i="19"/>
  <c r="M434" i="19"/>
  <c r="M438" i="19"/>
  <c r="M437" i="19"/>
  <c r="M436" i="19"/>
  <c r="M426" i="19"/>
  <c r="M433" i="19"/>
  <c r="M432" i="19"/>
  <c r="M139" i="28"/>
  <c r="M140" i="28"/>
  <c r="M428" i="19"/>
  <c r="M431" i="19"/>
  <c r="M429" i="19"/>
  <c r="M427" i="19"/>
  <c r="M404" i="19"/>
  <c r="M412" i="19"/>
  <c r="M425" i="19"/>
  <c r="M424" i="19"/>
  <c r="M422" i="19"/>
  <c r="M423" i="19"/>
  <c r="M421" i="19"/>
  <c r="M405" i="19"/>
  <c r="M413" i="19"/>
  <c r="M420" i="19"/>
  <c r="M419" i="19"/>
  <c r="M402" i="19"/>
  <c r="M403" i="19"/>
  <c r="M411" i="19"/>
  <c r="M406" i="19"/>
  <c r="M414" i="19"/>
  <c r="M407" i="19"/>
  <c r="M415" i="19"/>
  <c r="M410" i="19"/>
  <c r="M416" i="19"/>
  <c r="M409" i="19"/>
  <c r="M417" i="19"/>
  <c r="M408" i="19"/>
  <c r="M418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M135" i="28" s="1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H120" i="22" l="1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M125" i="28" s="1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G112" i="21" l="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G85" i="28" s="1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6" i="28" l="1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N26" i="1" s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G20" i="28" l="1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<sst xmlns="http://schemas.openxmlformats.org/spreadsheetml/2006/main" count="866" uniqueCount="304">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</sst>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\+0;\-0;0"/>
    <numFmt numFmtId="166" formatCode="d/m;@"/>
    <numFmt numFmtId="167" formatCode="\+0.0%;\-0.0%;0.0%"/>
    <numFmt numFmtId="168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4" fontId="6" fillId="0" borderId="0" xfId="1" applyNumberFormat="1" applyFont="1"/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3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2.xml"/><Relationship Id="rId33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1.xml"/><Relationship Id="rId32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5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4.xml"/><Relationship Id="rId30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28 marzo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0214856521409938"/>
                  <c:y val="-7.11330466376127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lavoro'!$Z$394:$AC$394</c:f>
              <c:numCache>
                <c:formatCode>General</c:formatCode>
                <c:ptCount val="4"/>
                <c:pt idx="0">
                  <c:v>150068</c:v>
                </c:pt>
                <c:pt idx="1">
                  <c:v>16027</c:v>
                </c:pt>
                <c:pt idx="2">
                  <c:v>973</c:v>
                </c:pt>
                <c:pt idx="3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Tavola1!$A$6:$A$397</c:f>
              <c:numCache>
                <c:formatCode>d/m;@</c:formatCode>
                <c:ptCount val="163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</c:numCache>
            </c:numRef>
          </c:cat>
          <c:val>
            <c:numRef>
              <c:f>Tavola1!$D$6:$D$397</c:f>
              <c:numCache>
                <c:formatCode>General</c:formatCode>
                <c:ptCount val="163"/>
                <c:pt idx="0">
                  <c:v>12654</c:v>
                </c:pt>
                <c:pt idx="1">
                  <c:v>13228</c:v>
                </c:pt>
                <c:pt idx="2">
                  <c:v>13790</c:v>
                </c:pt>
                <c:pt idx="3">
                  <c:v>14586</c:v>
                </c:pt>
                <c:pt idx="4">
                  <c:v>15316</c:v>
                </c:pt>
                <c:pt idx="5">
                  <c:v>16202</c:v>
                </c:pt>
                <c:pt idx="6">
                  <c:v>16897</c:v>
                </c:pt>
                <c:pt idx="7">
                  <c:v>17465</c:v>
                </c:pt>
                <c:pt idx="8">
                  <c:v>18325</c:v>
                </c:pt>
                <c:pt idx="9">
                  <c:v>19033</c:v>
                </c:pt>
                <c:pt idx="10">
                  <c:v>19822</c:v>
                </c:pt>
                <c:pt idx="11">
                  <c:v>20806</c:v>
                </c:pt>
                <c:pt idx="12">
                  <c:v>21758</c:v>
                </c:pt>
                <c:pt idx="13">
                  <c:v>22853</c:v>
                </c:pt>
                <c:pt idx="14">
                  <c:v>23877</c:v>
                </c:pt>
                <c:pt idx="15">
                  <c:v>24925</c:v>
                </c:pt>
                <c:pt idx="16">
                  <c:v>26080</c:v>
                </c:pt>
                <c:pt idx="17">
                  <c:v>27402</c:v>
                </c:pt>
                <c:pt idx="18">
                  <c:v>28825</c:v>
                </c:pt>
                <c:pt idx="19">
                  <c:v>30188</c:v>
                </c:pt>
                <c:pt idx="20">
                  <c:v>31271</c:v>
                </c:pt>
                <c:pt idx="21">
                  <c:v>32294</c:v>
                </c:pt>
                <c:pt idx="22">
                  <c:v>33495</c:v>
                </c:pt>
                <c:pt idx="23">
                  <c:v>34982</c:v>
                </c:pt>
                <c:pt idx="24">
                  <c:v>36674</c:v>
                </c:pt>
                <c:pt idx="25">
                  <c:v>38381</c:v>
                </c:pt>
                <c:pt idx="26">
                  <c:v>40110</c:v>
                </c:pt>
                <c:pt idx="27">
                  <c:v>41532</c:v>
                </c:pt>
                <c:pt idx="28">
                  <c:v>42993</c:v>
                </c:pt>
                <c:pt idx="29">
                  <c:v>44691</c:v>
                </c:pt>
                <c:pt idx="30">
                  <c:v>46528</c:v>
                </c:pt>
                <c:pt idx="31">
                  <c:v>48399</c:v>
                </c:pt>
                <c:pt idx="32">
                  <c:v>50033</c:v>
                </c:pt>
                <c:pt idx="33">
                  <c:v>51871</c:v>
                </c:pt>
                <c:pt idx="34">
                  <c:v>53129</c:v>
                </c:pt>
                <c:pt idx="35">
                  <c:v>54378</c:v>
                </c:pt>
                <c:pt idx="36">
                  <c:v>55684</c:v>
                </c:pt>
                <c:pt idx="37">
                  <c:v>57001</c:v>
                </c:pt>
                <c:pt idx="38">
                  <c:v>58769</c:v>
                </c:pt>
                <c:pt idx="39">
                  <c:v>60335</c:v>
                </c:pt>
                <c:pt idx="40">
                  <c:v>61524</c:v>
                </c:pt>
                <c:pt idx="41">
                  <c:v>62548</c:v>
                </c:pt>
                <c:pt idx="42">
                  <c:v>63686</c:v>
                </c:pt>
                <c:pt idx="43">
                  <c:v>65085</c:v>
                </c:pt>
                <c:pt idx="44">
                  <c:v>66568</c:v>
                </c:pt>
                <c:pt idx="45">
                  <c:v>67862</c:v>
                </c:pt>
                <c:pt idx="46">
                  <c:v>69227</c:v>
                </c:pt>
                <c:pt idx="47">
                  <c:v>70467</c:v>
                </c:pt>
                <c:pt idx="48">
                  <c:v>71489</c:v>
                </c:pt>
                <c:pt idx="49">
                  <c:v>72407</c:v>
                </c:pt>
                <c:pt idx="50">
                  <c:v>73555</c:v>
                </c:pt>
                <c:pt idx="51">
                  <c:v>74308</c:v>
                </c:pt>
                <c:pt idx="52">
                  <c:v>75367</c:v>
                </c:pt>
                <c:pt idx="53">
                  <c:v>76366</c:v>
                </c:pt>
                <c:pt idx="54">
                  <c:v>77382</c:v>
                </c:pt>
                <c:pt idx="55">
                  <c:v>78190</c:v>
                </c:pt>
                <c:pt idx="56">
                  <c:v>79104</c:v>
                </c:pt>
                <c:pt idx="57">
                  <c:v>80191</c:v>
                </c:pt>
                <c:pt idx="58">
                  <c:v>81256</c:v>
                </c:pt>
                <c:pt idx="59">
                  <c:v>82128</c:v>
                </c:pt>
                <c:pt idx="60">
                  <c:v>82859</c:v>
                </c:pt>
                <c:pt idx="61">
                  <c:v>83737</c:v>
                </c:pt>
                <c:pt idx="62">
                  <c:v>84529</c:v>
                </c:pt>
                <c:pt idx="63">
                  <c:v>85198</c:v>
                </c:pt>
                <c:pt idx="64">
                  <c:v>86092</c:v>
                </c:pt>
                <c:pt idx="65">
                  <c:v>87024</c:v>
                </c:pt>
                <c:pt idx="66">
                  <c:v>87877</c:v>
                </c:pt>
                <c:pt idx="67">
                  <c:v>88597</c:v>
                </c:pt>
                <c:pt idx="68">
                  <c:v>88934</c:v>
                </c:pt>
                <c:pt idx="69">
                  <c:v>89616</c:v>
                </c:pt>
                <c:pt idx="70">
                  <c:v>90266</c:v>
                </c:pt>
                <c:pt idx="71">
                  <c:v>91261</c:v>
                </c:pt>
                <c:pt idx="72">
                  <c:v>92345</c:v>
                </c:pt>
                <c:pt idx="73">
                  <c:v>93644</c:v>
                </c:pt>
                <c:pt idx="74">
                  <c:v>94766</c:v>
                </c:pt>
                <c:pt idx="75">
                  <c:v>95500</c:v>
                </c:pt>
                <c:pt idx="76">
                  <c:v>96547</c:v>
                </c:pt>
                <c:pt idx="77">
                  <c:v>97938</c:v>
                </c:pt>
                <c:pt idx="78">
                  <c:v>99514</c:v>
                </c:pt>
                <c:pt idx="79">
                  <c:v>101206</c:v>
                </c:pt>
                <c:pt idx="80">
                  <c:v>102641</c:v>
                </c:pt>
                <c:pt idx="81">
                  <c:v>104483</c:v>
                </c:pt>
                <c:pt idx="82">
                  <c:v>106322</c:v>
                </c:pt>
                <c:pt idx="83">
                  <c:v>108055</c:v>
                </c:pt>
                <c:pt idx="84">
                  <c:v>109642</c:v>
                </c:pt>
                <c:pt idx="85">
                  <c:v>111555</c:v>
                </c:pt>
                <c:pt idx="86">
                  <c:v>113524</c:v>
                </c:pt>
                <c:pt idx="87">
                  <c:v>115391</c:v>
                </c:pt>
                <c:pt idx="88">
                  <c:v>117336</c:v>
                </c:pt>
                <c:pt idx="89">
                  <c:v>119290</c:v>
                </c:pt>
                <c:pt idx="90">
                  <c:v>120729</c:v>
                </c:pt>
                <c:pt idx="91">
                  <c:v>122007</c:v>
                </c:pt>
                <c:pt idx="92">
                  <c:v>123648</c:v>
                </c:pt>
                <c:pt idx="93">
                  <c:v>125134</c:v>
                </c:pt>
                <c:pt idx="94">
                  <c:v>126364</c:v>
                </c:pt>
                <c:pt idx="95">
                  <c:v>127719</c:v>
                </c:pt>
                <c:pt idx="96">
                  <c:v>128877</c:v>
                </c:pt>
                <c:pt idx="97">
                  <c:v>129752</c:v>
                </c:pt>
                <c:pt idx="98">
                  <c:v>130637</c:v>
                </c:pt>
                <c:pt idx="99">
                  <c:v>131607</c:v>
                </c:pt>
                <c:pt idx="100">
                  <c:v>132603</c:v>
                </c:pt>
                <c:pt idx="101">
                  <c:v>133597</c:v>
                </c:pt>
                <c:pt idx="102">
                  <c:v>134541</c:v>
                </c:pt>
                <c:pt idx="103">
                  <c:v>135387</c:v>
                </c:pt>
                <c:pt idx="104">
                  <c:v>136103</c:v>
                </c:pt>
                <c:pt idx="105">
                  <c:v>136869</c:v>
                </c:pt>
                <c:pt idx="106">
                  <c:v>137853</c:v>
                </c:pt>
                <c:pt idx="107">
                  <c:v>138739</c:v>
                </c:pt>
                <c:pt idx="108">
                  <c:v>139528</c:v>
                </c:pt>
                <c:pt idx="109">
                  <c:v>140144</c:v>
                </c:pt>
                <c:pt idx="110">
                  <c:v>140980</c:v>
                </c:pt>
                <c:pt idx="111">
                  <c:v>141554</c:v>
                </c:pt>
                <c:pt idx="112">
                  <c:v>142032</c:v>
                </c:pt>
                <c:pt idx="113">
                  <c:v>142776</c:v>
                </c:pt>
                <c:pt idx="114">
                  <c:v>143471</c:v>
                </c:pt>
                <c:pt idx="115">
                  <c:v>144231</c:v>
                </c:pt>
                <c:pt idx="116">
                  <c:v>144722</c:v>
                </c:pt>
                <c:pt idx="117">
                  <c:v>145265</c:v>
                </c:pt>
                <c:pt idx="118">
                  <c:v>145744</c:v>
                </c:pt>
                <c:pt idx="119">
                  <c:v>146076</c:v>
                </c:pt>
                <c:pt idx="120">
                  <c:v>146701</c:v>
                </c:pt>
                <c:pt idx="121">
                  <c:v>147185</c:v>
                </c:pt>
                <c:pt idx="122">
                  <c:v>147665</c:v>
                </c:pt>
                <c:pt idx="123">
                  <c:v>148105</c:v>
                </c:pt>
                <c:pt idx="124">
                  <c:v>148579</c:v>
                </c:pt>
                <c:pt idx="125">
                  <c:v>148990</c:v>
                </c:pt>
                <c:pt idx="126">
                  <c:v>149402</c:v>
                </c:pt>
                <c:pt idx="127">
                  <c:v>149854</c:v>
                </c:pt>
                <c:pt idx="128">
                  <c:v>150396</c:v>
                </c:pt>
                <c:pt idx="129">
                  <c:v>151009</c:v>
                </c:pt>
                <c:pt idx="130">
                  <c:v>151587</c:v>
                </c:pt>
                <c:pt idx="131">
                  <c:v>152105</c:v>
                </c:pt>
                <c:pt idx="132">
                  <c:v>152558</c:v>
                </c:pt>
                <c:pt idx="133">
                  <c:v>153036</c:v>
                </c:pt>
                <c:pt idx="134">
                  <c:v>153602</c:v>
                </c:pt>
                <c:pt idx="135">
                  <c:v>154141</c:v>
                </c:pt>
                <c:pt idx="136">
                  <c:v>154701</c:v>
                </c:pt>
                <c:pt idx="137">
                  <c:v>155220</c:v>
                </c:pt>
                <c:pt idx="138">
                  <c:v>155812</c:v>
                </c:pt>
                <c:pt idx="139">
                  <c:v>156388</c:v>
                </c:pt>
                <c:pt idx="140">
                  <c:v>156903</c:v>
                </c:pt>
                <c:pt idx="141">
                  <c:v>157498</c:v>
                </c:pt>
                <c:pt idx="142">
                  <c:v>158193</c:v>
                </c:pt>
                <c:pt idx="143">
                  <c:v>158865</c:v>
                </c:pt>
                <c:pt idx="144">
                  <c:v>159544</c:v>
                </c:pt>
                <c:pt idx="145">
                  <c:v>160194</c:v>
                </c:pt>
                <c:pt idx="146">
                  <c:v>160807</c:v>
                </c:pt>
                <c:pt idx="147">
                  <c:v>161330</c:v>
                </c:pt>
                <c:pt idx="148">
                  <c:v>161928</c:v>
                </c:pt>
                <c:pt idx="149">
                  <c:v>162710</c:v>
                </c:pt>
                <c:pt idx="150">
                  <c:v>163499</c:v>
                </c:pt>
                <c:pt idx="151">
                  <c:v>164358</c:v>
                </c:pt>
                <c:pt idx="152">
                  <c:v>165140</c:v>
                </c:pt>
                <c:pt idx="153">
                  <c:v>165839</c:v>
                </c:pt>
                <c:pt idx="154">
                  <c:v>166505</c:v>
                </c:pt>
                <c:pt idx="155">
                  <c:v>167256</c:v>
                </c:pt>
                <c:pt idx="156">
                  <c:v>168021</c:v>
                </c:pt>
                <c:pt idx="157">
                  <c:v>168916</c:v>
                </c:pt>
                <c:pt idx="158">
                  <c:v>169808</c:v>
                </c:pt>
                <c:pt idx="159">
                  <c:v>170698</c:v>
                </c:pt>
                <c:pt idx="160">
                  <c:v>171651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Tavola1!$A$6:$A$397</c:f>
              <c:numCache>
                <c:formatCode>d/m;@</c:formatCode>
                <c:ptCount val="163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</c:numCache>
            </c:numRef>
          </c:cat>
          <c:val>
            <c:numRef>
              <c:f>Tavola1!$E$6:$E$397</c:f>
              <c:numCache>
                <c:formatCode>General</c:formatCode>
                <c:ptCount val="163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Tavola1!$A$6:$A$398</c:f>
              <c:numCache>
                <c:formatCode>d/m;@</c:formatCode>
                <c:ptCount val="164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</c:numCache>
            </c:numRef>
          </c:cat>
          <c:val>
            <c:numRef>
              <c:f>Tavola1!$E$6:$E$398</c:f>
              <c:numCache>
                <c:formatCode>General</c:formatCode>
                <c:ptCount val="164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lavoro'!$AF$2:$AF$396</c:f>
              <c:numCache>
                <c:formatCode>\+0;\-0;0</c:formatCode>
                <c:ptCount val="242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21</c:v>
                </c:pt>
                <c:pt idx="5">
                  <c:v>30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32</c:v>
                </c:pt>
                <c:pt idx="10">
                  <c:v>89</c:v>
                </c:pt>
                <c:pt idx="11">
                  <c:v>29</c:v>
                </c:pt>
                <c:pt idx="12">
                  <c:v>42</c:v>
                </c:pt>
                <c:pt idx="13">
                  <c:v>36</c:v>
                </c:pt>
                <c:pt idx="14">
                  <c:v>46</c:v>
                </c:pt>
                <c:pt idx="15">
                  <c:v>39</c:v>
                </c:pt>
                <c:pt idx="16">
                  <c:v>14</c:v>
                </c:pt>
                <c:pt idx="17">
                  <c:v>13</c:v>
                </c:pt>
                <c:pt idx="18">
                  <c:v>45</c:v>
                </c:pt>
                <c:pt idx="19">
                  <c:v>37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65</c:v>
                </c:pt>
                <c:pt idx="24">
                  <c:v>24</c:v>
                </c:pt>
                <c:pt idx="25">
                  <c:v>33</c:v>
                </c:pt>
                <c:pt idx="26">
                  <c:v>50</c:v>
                </c:pt>
                <c:pt idx="27">
                  <c:v>54</c:v>
                </c:pt>
                <c:pt idx="28">
                  <c:v>29</c:v>
                </c:pt>
                <c:pt idx="29">
                  <c:v>34</c:v>
                </c:pt>
                <c:pt idx="30">
                  <c:v>26</c:v>
                </c:pt>
                <c:pt idx="31">
                  <c:v>33</c:v>
                </c:pt>
                <c:pt idx="32">
                  <c:v>83</c:v>
                </c:pt>
                <c:pt idx="33">
                  <c:v>54</c:v>
                </c:pt>
                <c:pt idx="34">
                  <c:v>78</c:v>
                </c:pt>
                <c:pt idx="35">
                  <c:v>114</c:v>
                </c:pt>
                <c:pt idx="36">
                  <c:v>37</c:v>
                </c:pt>
                <c:pt idx="37">
                  <c:v>49</c:v>
                </c:pt>
                <c:pt idx="38">
                  <c:v>84</c:v>
                </c:pt>
                <c:pt idx="39">
                  <c:v>77</c:v>
                </c:pt>
                <c:pt idx="40">
                  <c:v>106</c:v>
                </c:pt>
                <c:pt idx="41">
                  <c:v>104</c:v>
                </c:pt>
                <c:pt idx="42">
                  <c:v>44</c:v>
                </c:pt>
                <c:pt idx="43">
                  <c:v>61</c:v>
                </c:pt>
                <c:pt idx="44">
                  <c:v>65</c:v>
                </c:pt>
                <c:pt idx="45">
                  <c:v>77</c:v>
                </c:pt>
                <c:pt idx="46">
                  <c:v>90</c:v>
                </c:pt>
                <c:pt idx="47">
                  <c:v>96</c:v>
                </c:pt>
                <c:pt idx="48">
                  <c:v>179</c:v>
                </c:pt>
                <c:pt idx="49">
                  <c:v>98</c:v>
                </c:pt>
                <c:pt idx="50">
                  <c:v>116</c:v>
                </c:pt>
                <c:pt idx="51">
                  <c:v>75</c:v>
                </c:pt>
                <c:pt idx="52">
                  <c:v>108</c:v>
                </c:pt>
                <c:pt idx="53">
                  <c:v>89</c:v>
                </c:pt>
                <c:pt idx="54">
                  <c:v>125</c:v>
                </c:pt>
                <c:pt idx="55">
                  <c:v>107</c:v>
                </c:pt>
                <c:pt idx="56">
                  <c:v>110</c:v>
                </c:pt>
                <c:pt idx="57">
                  <c:v>107</c:v>
                </c:pt>
                <c:pt idx="58">
                  <c:v>102</c:v>
                </c:pt>
                <c:pt idx="59">
                  <c:v>163</c:v>
                </c:pt>
                <c:pt idx="60">
                  <c:v>170</c:v>
                </c:pt>
                <c:pt idx="61">
                  <c:v>156</c:v>
                </c:pt>
                <c:pt idx="62">
                  <c:v>140</c:v>
                </c:pt>
                <c:pt idx="63">
                  <c:v>182</c:v>
                </c:pt>
                <c:pt idx="64">
                  <c:v>85</c:v>
                </c:pt>
                <c:pt idx="65">
                  <c:v>128</c:v>
                </c:pt>
                <c:pt idx="66">
                  <c:v>198</c:v>
                </c:pt>
                <c:pt idx="67">
                  <c:v>213</c:v>
                </c:pt>
                <c:pt idx="68">
                  <c:v>259</c:v>
                </c:pt>
                <c:pt idx="69">
                  <c:v>233</c:v>
                </c:pt>
                <c:pt idx="70">
                  <c:v>285</c:v>
                </c:pt>
                <c:pt idx="71">
                  <c:v>297</c:v>
                </c:pt>
                <c:pt idx="72">
                  <c:v>298</c:v>
                </c:pt>
                <c:pt idx="73">
                  <c:v>334</c:v>
                </c:pt>
                <c:pt idx="74">
                  <c:v>366</c:v>
                </c:pt>
                <c:pt idx="75">
                  <c:v>399</c:v>
                </c:pt>
                <c:pt idx="76">
                  <c:v>578</c:v>
                </c:pt>
                <c:pt idx="77">
                  <c:v>475</c:v>
                </c:pt>
                <c:pt idx="78">
                  <c:v>548</c:v>
                </c:pt>
                <c:pt idx="79">
                  <c:v>362</c:v>
                </c:pt>
                <c:pt idx="80">
                  <c:v>574</c:v>
                </c:pt>
                <c:pt idx="81">
                  <c:v>562</c:v>
                </c:pt>
                <c:pt idx="82">
                  <c:v>796</c:v>
                </c:pt>
                <c:pt idx="83">
                  <c:v>730</c:v>
                </c:pt>
                <c:pt idx="84">
                  <c:v>886</c:v>
                </c:pt>
                <c:pt idx="85">
                  <c:v>695</c:v>
                </c:pt>
                <c:pt idx="86">
                  <c:v>568</c:v>
                </c:pt>
                <c:pt idx="87">
                  <c:v>860</c:v>
                </c:pt>
                <c:pt idx="88">
                  <c:v>708</c:v>
                </c:pt>
                <c:pt idx="89">
                  <c:v>789</c:v>
                </c:pt>
                <c:pt idx="90">
                  <c:v>984</c:v>
                </c:pt>
                <c:pt idx="91">
                  <c:v>952</c:v>
                </c:pt>
                <c:pt idx="92">
                  <c:v>1095</c:v>
                </c:pt>
                <c:pt idx="93">
                  <c:v>1024</c:v>
                </c:pt>
                <c:pt idx="94">
                  <c:v>1048</c:v>
                </c:pt>
                <c:pt idx="95">
                  <c:v>1155</c:v>
                </c:pt>
                <c:pt idx="96">
                  <c:v>1322</c:v>
                </c:pt>
                <c:pt idx="97">
                  <c:v>1423</c:v>
                </c:pt>
                <c:pt idx="98">
                  <c:v>1363</c:v>
                </c:pt>
                <c:pt idx="99">
                  <c:v>1083</c:v>
                </c:pt>
                <c:pt idx="100">
                  <c:v>1023</c:v>
                </c:pt>
                <c:pt idx="101">
                  <c:v>1201</c:v>
                </c:pt>
                <c:pt idx="102">
                  <c:v>1487</c:v>
                </c:pt>
                <c:pt idx="103">
                  <c:v>1692</c:v>
                </c:pt>
                <c:pt idx="104">
                  <c:v>1707</c:v>
                </c:pt>
                <c:pt idx="105">
                  <c:v>1729</c:v>
                </c:pt>
                <c:pt idx="106">
                  <c:v>1422</c:v>
                </c:pt>
                <c:pt idx="107">
                  <c:v>1461</c:v>
                </c:pt>
                <c:pt idx="108">
                  <c:v>1698</c:v>
                </c:pt>
                <c:pt idx="109">
                  <c:v>1837</c:v>
                </c:pt>
                <c:pt idx="110">
                  <c:v>1871</c:v>
                </c:pt>
                <c:pt idx="111">
                  <c:v>1634</c:v>
                </c:pt>
                <c:pt idx="112">
                  <c:v>1838</c:v>
                </c:pt>
                <c:pt idx="113">
                  <c:v>1258</c:v>
                </c:pt>
                <c:pt idx="114">
                  <c:v>1249</c:v>
                </c:pt>
                <c:pt idx="115">
                  <c:v>1306</c:v>
                </c:pt>
                <c:pt idx="116">
                  <c:v>1317</c:v>
                </c:pt>
                <c:pt idx="117">
                  <c:v>1768</c:v>
                </c:pt>
                <c:pt idx="118">
                  <c:v>1566</c:v>
                </c:pt>
                <c:pt idx="119">
                  <c:v>1189</c:v>
                </c:pt>
                <c:pt idx="120">
                  <c:v>1024</c:v>
                </c:pt>
                <c:pt idx="121">
                  <c:v>1138</c:v>
                </c:pt>
                <c:pt idx="122">
                  <c:v>1399</c:v>
                </c:pt>
                <c:pt idx="123">
                  <c:v>1483</c:v>
                </c:pt>
                <c:pt idx="124">
                  <c:v>1294</c:v>
                </c:pt>
                <c:pt idx="125">
                  <c:v>1365</c:v>
                </c:pt>
                <c:pt idx="126">
                  <c:v>1240</c:v>
                </c:pt>
                <c:pt idx="127">
                  <c:v>1022</c:v>
                </c:pt>
                <c:pt idx="128">
                  <c:v>918</c:v>
                </c:pt>
                <c:pt idx="129">
                  <c:v>1148</c:v>
                </c:pt>
                <c:pt idx="130">
                  <c:v>753</c:v>
                </c:pt>
                <c:pt idx="131">
                  <c:v>1059</c:v>
                </c:pt>
                <c:pt idx="132">
                  <c:v>999</c:v>
                </c:pt>
                <c:pt idx="133">
                  <c:v>1016</c:v>
                </c:pt>
                <c:pt idx="134">
                  <c:v>808</c:v>
                </c:pt>
                <c:pt idx="135">
                  <c:v>914</c:v>
                </c:pt>
                <c:pt idx="136">
                  <c:v>1087</c:v>
                </c:pt>
                <c:pt idx="137">
                  <c:v>1065</c:v>
                </c:pt>
                <c:pt idx="138">
                  <c:v>872</c:v>
                </c:pt>
                <c:pt idx="139">
                  <c:v>731</c:v>
                </c:pt>
                <c:pt idx="140">
                  <c:v>878</c:v>
                </c:pt>
                <c:pt idx="141">
                  <c:v>792</c:v>
                </c:pt>
                <c:pt idx="142">
                  <c:v>669</c:v>
                </c:pt>
                <c:pt idx="143">
                  <c:v>894</c:v>
                </c:pt>
                <c:pt idx="144">
                  <c:v>932</c:v>
                </c:pt>
                <c:pt idx="145">
                  <c:v>853</c:v>
                </c:pt>
                <c:pt idx="146">
                  <c:v>720</c:v>
                </c:pt>
                <c:pt idx="147">
                  <c:v>337</c:v>
                </c:pt>
                <c:pt idx="148">
                  <c:v>682</c:v>
                </c:pt>
                <c:pt idx="149">
                  <c:v>650</c:v>
                </c:pt>
                <c:pt idx="150">
                  <c:v>995</c:v>
                </c:pt>
                <c:pt idx="151">
                  <c:v>1084</c:v>
                </c:pt>
                <c:pt idx="152">
                  <c:v>1299</c:v>
                </c:pt>
                <c:pt idx="153">
                  <c:v>1122</c:v>
                </c:pt>
                <c:pt idx="154">
                  <c:v>734</c:v>
                </c:pt>
                <c:pt idx="155">
                  <c:v>1047</c:v>
                </c:pt>
                <c:pt idx="156">
                  <c:v>1391</c:v>
                </c:pt>
                <c:pt idx="157">
                  <c:v>1576</c:v>
                </c:pt>
                <c:pt idx="158">
                  <c:v>1692</c:v>
                </c:pt>
                <c:pt idx="159">
                  <c:v>1435</c:v>
                </c:pt>
                <c:pt idx="160">
                  <c:v>1842</c:v>
                </c:pt>
                <c:pt idx="161">
                  <c:v>1839</c:v>
                </c:pt>
                <c:pt idx="162">
                  <c:v>1733</c:v>
                </c:pt>
                <c:pt idx="163">
                  <c:v>1587</c:v>
                </c:pt>
                <c:pt idx="164">
                  <c:v>1913</c:v>
                </c:pt>
                <c:pt idx="165">
                  <c:v>1969</c:v>
                </c:pt>
                <c:pt idx="166">
                  <c:v>1867</c:v>
                </c:pt>
                <c:pt idx="167">
                  <c:v>1945</c:v>
                </c:pt>
                <c:pt idx="168">
                  <c:v>1954</c:v>
                </c:pt>
                <c:pt idx="169">
                  <c:v>1439</c:v>
                </c:pt>
                <c:pt idx="170">
                  <c:v>1278</c:v>
                </c:pt>
                <c:pt idx="171">
                  <c:v>1641</c:v>
                </c:pt>
                <c:pt idx="172">
                  <c:v>1486</c:v>
                </c:pt>
                <c:pt idx="173">
                  <c:v>1230</c:v>
                </c:pt>
                <c:pt idx="174">
                  <c:v>1355</c:v>
                </c:pt>
                <c:pt idx="175">
                  <c:v>1158</c:v>
                </c:pt>
                <c:pt idx="176">
                  <c:v>875</c:v>
                </c:pt>
                <c:pt idx="177">
                  <c:v>885</c:v>
                </c:pt>
                <c:pt idx="178">
                  <c:v>970</c:v>
                </c:pt>
                <c:pt idx="179">
                  <c:v>996</c:v>
                </c:pt>
                <c:pt idx="180">
                  <c:v>994</c:v>
                </c:pt>
                <c:pt idx="181">
                  <c:v>944</c:v>
                </c:pt>
                <c:pt idx="182">
                  <c:v>846</c:v>
                </c:pt>
                <c:pt idx="183">
                  <c:v>716</c:v>
                </c:pt>
                <c:pt idx="184">
                  <c:v>766</c:v>
                </c:pt>
                <c:pt idx="185">
                  <c:v>984</c:v>
                </c:pt>
                <c:pt idx="186">
                  <c:v>886</c:v>
                </c:pt>
                <c:pt idx="187">
                  <c:v>789</c:v>
                </c:pt>
                <c:pt idx="188">
                  <c:v>616</c:v>
                </c:pt>
                <c:pt idx="189">
                  <c:v>836</c:v>
                </c:pt>
                <c:pt idx="190">
                  <c:v>574</c:v>
                </c:pt>
                <c:pt idx="191">
                  <c:v>478</c:v>
                </c:pt>
                <c:pt idx="192">
                  <c:v>744</c:v>
                </c:pt>
                <c:pt idx="193">
                  <c:v>695</c:v>
                </c:pt>
                <c:pt idx="194">
                  <c:v>760</c:v>
                </c:pt>
                <c:pt idx="195">
                  <c:v>491</c:v>
                </c:pt>
                <c:pt idx="196">
                  <c:v>543</c:v>
                </c:pt>
                <c:pt idx="197">
                  <c:v>479</c:v>
                </c:pt>
                <c:pt idx="198">
                  <c:v>332</c:v>
                </c:pt>
                <c:pt idx="199">
                  <c:v>625</c:v>
                </c:pt>
                <c:pt idx="200">
                  <c:v>484</c:v>
                </c:pt>
                <c:pt idx="201">
                  <c:v>480</c:v>
                </c:pt>
                <c:pt idx="202">
                  <c:v>440</c:v>
                </c:pt>
                <c:pt idx="203">
                  <c:v>474</c:v>
                </c:pt>
                <c:pt idx="204">
                  <c:v>411</c:v>
                </c:pt>
                <c:pt idx="205">
                  <c:v>412</c:v>
                </c:pt>
                <c:pt idx="206">
                  <c:v>452</c:v>
                </c:pt>
                <c:pt idx="207">
                  <c:v>542</c:v>
                </c:pt>
                <c:pt idx="208">
                  <c:v>613</c:v>
                </c:pt>
                <c:pt idx="209">
                  <c:v>578</c:v>
                </c:pt>
                <c:pt idx="210">
                  <c:v>518</c:v>
                </c:pt>
                <c:pt idx="211">
                  <c:v>453</c:v>
                </c:pt>
                <c:pt idx="212">
                  <c:v>478</c:v>
                </c:pt>
                <c:pt idx="213">
                  <c:v>566</c:v>
                </c:pt>
                <c:pt idx="214">
                  <c:v>539</c:v>
                </c:pt>
                <c:pt idx="215">
                  <c:v>560</c:v>
                </c:pt>
                <c:pt idx="216">
                  <c:v>519</c:v>
                </c:pt>
                <c:pt idx="217">
                  <c:v>592</c:v>
                </c:pt>
                <c:pt idx="218">
                  <c:v>576</c:v>
                </c:pt>
                <c:pt idx="219">
                  <c:v>515</c:v>
                </c:pt>
                <c:pt idx="220">
                  <c:v>595</c:v>
                </c:pt>
                <c:pt idx="221">
                  <c:v>695</c:v>
                </c:pt>
                <c:pt idx="222">
                  <c:v>672</c:v>
                </c:pt>
                <c:pt idx="223">
                  <c:v>679</c:v>
                </c:pt>
                <c:pt idx="224">
                  <c:v>650</c:v>
                </c:pt>
                <c:pt idx="225">
                  <c:v>613</c:v>
                </c:pt>
                <c:pt idx="226">
                  <c:v>523</c:v>
                </c:pt>
                <c:pt idx="227">
                  <c:v>598</c:v>
                </c:pt>
                <c:pt idx="228">
                  <c:v>782</c:v>
                </c:pt>
                <c:pt idx="229">
                  <c:v>789</c:v>
                </c:pt>
                <c:pt idx="230">
                  <c:v>859</c:v>
                </c:pt>
                <c:pt idx="231">
                  <c:v>782</c:v>
                </c:pt>
                <c:pt idx="232">
                  <c:v>699</c:v>
                </c:pt>
                <c:pt idx="233">
                  <c:v>666</c:v>
                </c:pt>
                <c:pt idx="234">
                  <c:v>751</c:v>
                </c:pt>
                <c:pt idx="235">
                  <c:v>765</c:v>
                </c:pt>
                <c:pt idx="236">
                  <c:v>895</c:v>
                </c:pt>
                <c:pt idx="237">
                  <c:v>892</c:v>
                </c:pt>
                <c:pt idx="238">
                  <c:v>890</c:v>
                </c:pt>
                <c:pt idx="239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lavoro'!$E$2:$E$396</c:f>
              <c:numCache>
                <c:formatCode>General</c:formatCode>
                <c:ptCount val="242"/>
                <c:pt idx="0">
                  <c:v>3298</c:v>
                </c:pt>
                <c:pt idx="1">
                  <c:v>3305</c:v>
                </c:pt>
                <c:pt idx="2">
                  <c:v>3308</c:v>
                </c:pt>
                <c:pt idx="3">
                  <c:v>3318</c:v>
                </c:pt>
                <c:pt idx="4">
                  <c:v>3339</c:v>
                </c:pt>
                <c:pt idx="5">
                  <c:v>3369</c:v>
                </c:pt>
                <c:pt idx="6">
                  <c:v>3396</c:v>
                </c:pt>
                <c:pt idx="7">
                  <c:v>3424</c:v>
                </c:pt>
                <c:pt idx="8">
                  <c:v>3453</c:v>
                </c:pt>
                <c:pt idx="9">
                  <c:v>3485</c:v>
                </c:pt>
                <c:pt idx="10">
                  <c:v>3574</c:v>
                </c:pt>
                <c:pt idx="11">
                  <c:v>3603</c:v>
                </c:pt>
                <c:pt idx="12">
                  <c:v>3645</c:v>
                </c:pt>
                <c:pt idx="13">
                  <c:v>3681</c:v>
                </c:pt>
                <c:pt idx="14">
                  <c:v>3727</c:v>
                </c:pt>
                <c:pt idx="15">
                  <c:v>3766</c:v>
                </c:pt>
                <c:pt idx="16">
                  <c:v>3780</c:v>
                </c:pt>
                <c:pt idx="17">
                  <c:v>3793</c:v>
                </c:pt>
                <c:pt idx="18">
                  <c:v>3838</c:v>
                </c:pt>
                <c:pt idx="19">
                  <c:v>3875</c:v>
                </c:pt>
                <c:pt idx="20">
                  <c:v>3919</c:v>
                </c:pt>
                <c:pt idx="21">
                  <c:v>3967</c:v>
                </c:pt>
                <c:pt idx="22">
                  <c:v>4002</c:v>
                </c:pt>
                <c:pt idx="23">
                  <c:v>4067</c:v>
                </c:pt>
                <c:pt idx="24">
                  <c:v>4091</c:v>
                </c:pt>
                <c:pt idx="25">
                  <c:v>4124</c:v>
                </c:pt>
                <c:pt idx="26">
                  <c:v>4174</c:v>
                </c:pt>
                <c:pt idx="27">
                  <c:v>4228</c:v>
                </c:pt>
                <c:pt idx="28">
                  <c:v>4257</c:v>
                </c:pt>
                <c:pt idx="29">
                  <c:v>4291</c:v>
                </c:pt>
                <c:pt idx="30">
                  <c:v>4317</c:v>
                </c:pt>
                <c:pt idx="31">
                  <c:v>4350</c:v>
                </c:pt>
                <c:pt idx="32">
                  <c:v>4433</c:v>
                </c:pt>
                <c:pt idx="33">
                  <c:v>4487</c:v>
                </c:pt>
                <c:pt idx="34">
                  <c:v>4565</c:v>
                </c:pt>
                <c:pt idx="35">
                  <c:v>4679</c:v>
                </c:pt>
                <c:pt idx="36">
                  <c:v>4716</c:v>
                </c:pt>
                <c:pt idx="37">
                  <c:v>4765</c:v>
                </c:pt>
                <c:pt idx="38">
                  <c:v>4849</c:v>
                </c:pt>
                <c:pt idx="39">
                  <c:v>4926</c:v>
                </c:pt>
                <c:pt idx="40">
                  <c:v>5032</c:v>
                </c:pt>
                <c:pt idx="41">
                  <c:v>5136</c:v>
                </c:pt>
                <c:pt idx="42">
                  <c:v>5180</c:v>
                </c:pt>
                <c:pt idx="43">
                  <c:v>5241</c:v>
                </c:pt>
                <c:pt idx="44">
                  <c:v>5306</c:v>
                </c:pt>
                <c:pt idx="45">
                  <c:v>5383</c:v>
                </c:pt>
                <c:pt idx="46">
                  <c:v>5473</c:v>
                </c:pt>
                <c:pt idx="47">
                  <c:v>5569</c:v>
                </c:pt>
                <c:pt idx="48">
                  <c:v>5748</c:v>
                </c:pt>
                <c:pt idx="49">
                  <c:v>5846</c:v>
                </c:pt>
                <c:pt idx="50">
                  <c:v>5962</c:v>
                </c:pt>
                <c:pt idx="51">
                  <c:v>6037</c:v>
                </c:pt>
                <c:pt idx="52">
                  <c:v>6145</c:v>
                </c:pt>
                <c:pt idx="53">
                  <c:v>6234</c:v>
                </c:pt>
                <c:pt idx="54">
                  <c:v>6359</c:v>
                </c:pt>
                <c:pt idx="55">
                  <c:v>6466</c:v>
                </c:pt>
                <c:pt idx="56">
                  <c:v>6576</c:v>
                </c:pt>
                <c:pt idx="57">
                  <c:v>6683</c:v>
                </c:pt>
                <c:pt idx="58">
                  <c:v>6785</c:v>
                </c:pt>
                <c:pt idx="59">
                  <c:v>6948</c:v>
                </c:pt>
                <c:pt idx="60">
                  <c:v>7118</c:v>
                </c:pt>
                <c:pt idx="61">
                  <c:v>7274</c:v>
                </c:pt>
                <c:pt idx="62">
                  <c:v>7414</c:v>
                </c:pt>
                <c:pt idx="63">
                  <c:v>7596</c:v>
                </c:pt>
                <c:pt idx="64">
                  <c:v>7681</c:v>
                </c:pt>
                <c:pt idx="65">
                  <c:v>7809</c:v>
                </c:pt>
                <c:pt idx="66">
                  <c:v>8007</c:v>
                </c:pt>
                <c:pt idx="67">
                  <c:v>8220</c:v>
                </c:pt>
                <c:pt idx="68">
                  <c:v>8479</c:v>
                </c:pt>
                <c:pt idx="69">
                  <c:v>8712</c:v>
                </c:pt>
                <c:pt idx="70">
                  <c:v>8997</c:v>
                </c:pt>
                <c:pt idx="71">
                  <c:v>9294</c:v>
                </c:pt>
                <c:pt idx="72">
                  <c:v>9592</c:v>
                </c:pt>
                <c:pt idx="73">
                  <c:v>9926</c:v>
                </c:pt>
                <c:pt idx="74">
                  <c:v>10292</c:v>
                </c:pt>
                <c:pt idx="75">
                  <c:v>10691</c:v>
                </c:pt>
                <c:pt idx="76">
                  <c:v>11269</c:v>
                </c:pt>
                <c:pt idx="77">
                  <c:v>11744</c:v>
                </c:pt>
                <c:pt idx="78">
                  <c:v>12292</c:v>
                </c:pt>
                <c:pt idx="79">
                  <c:v>12654</c:v>
                </c:pt>
                <c:pt idx="80">
                  <c:v>13228</c:v>
                </c:pt>
                <c:pt idx="81">
                  <c:v>13790</c:v>
                </c:pt>
                <c:pt idx="82">
                  <c:v>14586</c:v>
                </c:pt>
                <c:pt idx="83">
                  <c:v>15316</c:v>
                </c:pt>
                <c:pt idx="84">
                  <c:v>16202</c:v>
                </c:pt>
                <c:pt idx="85">
                  <c:v>16897</c:v>
                </c:pt>
                <c:pt idx="86">
                  <c:v>17465</c:v>
                </c:pt>
                <c:pt idx="87">
                  <c:v>18325</c:v>
                </c:pt>
                <c:pt idx="88">
                  <c:v>19033</c:v>
                </c:pt>
                <c:pt idx="89">
                  <c:v>19822</c:v>
                </c:pt>
                <c:pt idx="90">
                  <c:v>20806</c:v>
                </c:pt>
                <c:pt idx="91">
                  <c:v>21758</c:v>
                </c:pt>
                <c:pt idx="92">
                  <c:v>22853</c:v>
                </c:pt>
                <c:pt idx="93">
                  <c:v>23877</c:v>
                </c:pt>
                <c:pt idx="94">
                  <c:v>24925</c:v>
                </c:pt>
                <c:pt idx="95">
                  <c:v>26080</c:v>
                </c:pt>
                <c:pt idx="96">
                  <c:v>27402</c:v>
                </c:pt>
                <c:pt idx="97">
                  <c:v>28825</c:v>
                </c:pt>
                <c:pt idx="98">
                  <c:v>30188</c:v>
                </c:pt>
                <c:pt idx="99">
                  <c:v>31271</c:v>
                </c:pt>
                <c:pt idx="100">
                  <c:v>32294</c:v>
                </c:pt>
                <c:pt idx="101">
                  <c:v>33495</c:v>
                </c:pt>
                <c:pt idx="102">
                  <c:v>34982</c:v>
                </c:pt>
                <c:pt idx="103">
                  <c:v>36674</c:v>
                </c:pt>
                <c:pt idx="104">
                  <c:v>38381</c:v>
                </c:pt>
                <c:pt idx="105">
                  <c:v>40110</c:v>
                </c:pt>
                <c:pt idx="106">
                  <c:v>41532</c:v>
                </c:pt>
                <c:pt idx="107">
                  <c:v>42993</c:v>
                </c:pt>
                <c:pt idx="108">
                  <c:v>44691</c:v>
                </c:pt>
                <c:pt idx="109">
                  <c:v>46528</c:v>
                </c:pt>
                <c:pt idx="110">
                  <c:v>48399</c:v>
                </c:pt>
                <c:pt idx="111">
                  <c:v>50033</c:v>
                </c:pt>
                <c:pt idx="112">
                  <c:v>51871</c:v>
                </c:pt>
                <c:pt idx="113">
                  <c:v>53129</c:v>
                </c:pt>
                <c:pt idx="114">
                  <c:v>54378</c:v>
                </c:pt>
                <c:pt idx="115">
                  <c:v>55684</c:v>
                </c:pt>
                <c:pt idx="116">
                  <c:v>57001</c:v>
                </c:pt>
                <c:pt idx="117">
                  <c:v>58769</c:v>
                </c:pt>
                <c:pt idx="118">
                  <c:v>60335</c:v>
                </c:pt>
                <c:pt idx="119">
                  <c:v>61524</c:v>
                </c:pt>
                <c:pt idx="120">
                  <c:v>62548</c:v>
                </c:pt>
                <c:pt idx="121">
                  <c:v>63686</c:v>
                </c:pt>
                <c:pt idx="122">
                  <c:v>65085</c:v>
                </c:pt>
                <c:pt idx="123">
                  <c:v>66568</c:v>
                </c:pt>
                <c:pt idx="124">
                  <c:v>67862</c:v>
                </c:pt>
                <c:pt idx="125">
                  <c:v>69227</c:v>
                </c:pt>
                <c:pt idx="126">
                  <c:v>70467</c:v>
                </c:pt>
                <c:pt idx="127">
                  <c:v>71489</c:v>
                </c:pt>
                <c:pt idx="128">
                  <c:v>72407</c:v>
                </c:pt>
                <c:pt idx="129">
                  <c:v>73555</c:v>
                </c:pt>
                <c:pt idx="130">
                  <c:v>74308</c:v>
                </c:pt>
                <c:pt idx="131">
                  <c:v>75367</c:v>
                </c:pt>
                <c:pt idx="132">
                  <c:v>76366</c:v>
                </c:pt>
                <c:pt idx="133">
                  <c:v>77382</c:v>
                </c:pt>
                <c:pt idx="134">
                  <c:v>78190</c:v>
                </c:pt>
                <c:pt idx="135">
                  <c:v>79104</c:v>
                </c:pt>
                <c:pt idx="136">
                  <c:v>80191</c:v>
                </c:pt>
                <c:pt idx="137">
                  <c:v>81256</c:v>
                </c:pt>
                <c:pt idx="138">
                  <c:v>82128</c:v>
                </c:pt>
                <c:pt idx="139">
                  <c:v>82859</c:v>
                </c:pt>
                <c:pt idx="140">
                  <c:v>83737</c:v>
                </c:pt>
                <c:pt idx="141">
                  <c:v>84529</c:v>
                </c:pt>
                <c:pt idx="142">
                  <c:v>85198</c:v>
                </c:pt>
                <c:pt idx="143">
                  <c:v>86092</c:v>
                </c:pt>
                <c:pt idx="144">
                  <c:v>87024</c:v>
                </c:pt>
                <c:pt idx="145">
                  <c:v>87877</c:v>
                </c:pt>
                <c:pt idx="146">
                  <c:v>88597</c:v>
                </c:pt>
                <c:pt idx="147">
                  <c:v>88934</c:v>
                </c:pt>
                <c:pt idx="148">
                  <c:v>89616</c:v>
                </c:pt>
                <c:pt idx="149">
                  <c:v>90266</c:v>
                </c:pt>
                <c:pt idx="150">
                  <c:v>91261</c:v>
                </c:pt>
                <c:pt idx="151">
                  <c:v>92345</c:v>
                </c:pt>
                <c:pt idx="152">
                  <c:v>93644</c:v>
                </c:pt>
                <c:pt idx="153">
                  <c:v>94766</c:v>
                </c:pt>
                <c:pt idx="154">
                  <c:v>95500</c:v>
                </c:pt>
                <c:pt idx="155">
                  <c:v>96547</c:v>
                </c:pt>
                <c:pt idx="156">
                  <c:v>97938</c:v>
                </c:pt>
                <c:pt idx="157">
                  <c:v>99514</c:v>
                </c:pt>
                <c:pt idx="158">
                  <c:v>101206</c:v>
                </c:pt>
                <c:pt idx="159">
                  <c:v>102641</c:v>
                </c:pt>
                <c:pt idx="160">
                  <c:v>104483</c:v>
                </c:pt>
                <c:pt idx="161">
                  <c:v>106322</c:v>
                </c:pt>
                <c:pt idx="162">
                  <c:v>108055</c:v>
                </c:pt>
                <c:pt idx="163">
                  <c:v>109642</c:v>
                </c:pt>
                <c:pt idx="164">
                  <c:v>111555</c:v>
                </c:pt>
                <c:pt idx="165">
                  <c:v>113524</c:v>
                </c:pt>
                <c:pt idx="166">
                  <c:v>115391</c:v>
                </c:pt>
                <c:pt idx="167">
                  <c:v>117336</c:v>
                </c:pt>
                <c:pt idx="168">
                  <c:v>119290</c:v>
                </c:pt>
                <c:pt idx="169">
                  <c:v>120729</c:v>
                </c:pt>
                <c:pt idx="170">
                  <c:v>122007</c:v>
                </c:pt>
                <c:pt idx="171">
                  <c:v>123648</c:v>
                </c:pt>
                <c:pt idx="172">
                  <c:v>125134</c:v>
                </c:pt>
                <c:pt idx="173">
                  <c:v>126364</c:v>
                </c:pt>
                <c:pt idx="174">
                  <c:v>127719</c:v>
                </c:pt>
                <c:pt idx="175">
                  <c:v>128877</c:v>
                </c:pt>
                <c:pt idx="176">
                  <c:v>129752</c:v>
                </c:pt>
                <c:pt idx="177">
                  <c:v>130637</c:v>
                </c:pt>
                <c:pt idx="178">
                  <c:v>131607</c:v>
                </c:pt>
                <c:pt idx="179">
                  <c:v>132603</c:v>
                </c:pt>
                <c:pt idx="180">
                  <c:v>133597</c:v>
                </c:pt>
                <c:pt idx="181">
                  <c:v>134541</c:v>
                </c:pt>
                <c:pt idx="182">
                  <c:v>135387</c:v>
                </c:pt>
                <c:pt idx="183">
                  <c:v>136103</c:v>
                </c:pt>
                <c:pt idx="184">
                  <c:v>136869</c:v>
                </c:pt>
                <c:pt idx="185">
                  <c:v>137853</c:v>
                </c:pt>
                <c:pt idx="186">
                  <c:v>138739</c:v>
                </c:pt>
                <c:pt idx="187">
                  <c:v>139528</c:v>
                </c:pt>
                <c:pt idx="188">
                  <c:v>140144</c:v>
                </c:pt>
                <c:pt idx="189">
                  <c:v>140980</c:v>
                </c:pt>
                <c:pt idx="190">
                  <c:v>141554</c:v>
                </c:pt>
                <c:pt idx="191">
                  <c:v>142032</c:v>
                </c:pt>
                <c:pt idx="192">
                  <c:v>142776</c:v>
                </c:pt>
                <c:pt idx="193">
                  <c:v>143471</c:v>
                </c:pt>
                <c:pt idx="194">
                  <c:v>144231</c:v>
                </c:pt>
                <c:pt idx="195">
                  <c:v>144722</c:v>
                </c:pt>
                <c:pt idx="196">
                  <c:v>145265</c:v>
                </c:pt>
                <c:pt idx="197">
                  <c:v>145744</c:v>
                </c:pt>
                <c:pt idx="198">
                  <c:v>146076</c:v>
                </c:pt>
                <c:pt idx="199">
                  <c:v>146701</c:v>
                </c:pt>
                <c:pt idx="200">
                  <c:v>147185</c:v>
                </c:pt>
                <c:pt idx="201">
                  <c:v>147665</c:v>
                </c:pt>
                <c:pt idx="202">
                  <c:v>148105</c:v>
                </c:pt>
                <c:pt idx="203">
                  <c:v>148579</c:v>
                </c:pt>
                <c:pt idx="204">
                  <c:v>148990</c:v>
                </c:pt>
                <c:pt idx="205">
                  <c:v>149402</c:v>
                </c:pt>
                <c:pt idx="206">
                  <c:v>149854</c:v>
                </c:pt>
                <c:pt idx="207">
                  <c:v>150396</c:v>
                </c:pt>
                <c:pt idx="208">
                  <c:v>151009</c:v>
                </c:pt>
                <c:pt idx="209">
                  <c:v>151587</c:v>
                </c:pt>
                <c:pt idx="210">
                  <c:v>152105</c:v>
                </c:pt>
                <c:pt idx="211">
                  <c:v>152558</c:v>
                </c:pt>
                <c:pt idx="212">
                  <c:v>153036</c:v>
                </c:pt>
                <c:pt idx="213">
                  <c:v>153602</c:v>
                </c:pt>
                <c:pt idx="214">
                  <c:v>154141</c:v>
                </c:pt>
                <c:pt idx="215">
                  <c:v>154701</c:v>
                </c:pt>
                <c:pt idx="216">
                  <c:v>155220</c:v>
                </c:pt>
                <c:pt idx="217">
                  <c:v>155812</c:v>
                </c:pt>
                <c:pt idx="218">
                  <c:v>156388</c:v>
                </c:pt>
                <c:pt idx="219">
                  <c:v>156903</c:v>
                </c:pt>
                <c:pt idx="220">
                  <c:v>157498</c:v>
                </c:pt>
                <c:pt idx="221">
                  <c:v>158193</c:v>
                </c:pt>
                <c:pt idx="222">
                  <c:v>158865</c:v>
                </c:pt>
                <c:pt idx="223">
                  <c:v>159544</c:v>
                </c:pt>
                <c:pt idx="224">
                  <c:v>160194</c:v>
                </c:pt>
                <c:pt idx="225">
                  <c:v>160807</c:v>
                </c:pt>
                <c:pt idx="226">
                  <c:v>161330</c:v>
                </c:pt>
                <c:pt idx="227">
                  <c:v>161928</c:v>
                </c:pt>
                <c:pt idx="228">
                  <c:v>162710</c:v>
                </c:pt>
                <c:pt idx="229">
                  <c:v>163499</c:v>
                </c:pt>
                <c:pt idx="230">
                  <c:v>164358</c:v>
                </c:pt>
                <c:pt idx="231">
                  <c:v>165140</c:v>
                </c:pt>
                <c:pt idx="232">
                  <c:v>165839</c:v>
                </c:pt>
                <c:pt idx="233">
                  <c:v>166505</c:v>
                </c:pt>
                <c:pt idx="234">
                  <c:v>167256</c:v>
                </c:pt>
                <c:pt idx="235">
                  <c:v>168021</c:v>
                </c:pt>
                <c:pt idx="236">
                  <c:v>168916</c:v>
                </c:pt>
                <c:pt idx="237">
                  <c:v>169808</c:v>
                </c:pt>
                <c:pt idx="238">
                  <c:v>170698</c:v>
                </c:pt>
                <c:pt idx="239">
                  <c:v>171651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lavoro'!$O$2:$O$396</c:f>
              <c:numCache>
                <c:formatCode>General</c:formatCode>
                <c:ptCount val="242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lavoro'!$J$2:$J$396</c:f>
              <c:numCache>
                <c:formatCode>General</c:formatCode>
                <c:ptCount val="2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lavoro'!$I$2:$I$396</c:f>
              <c:numCache>
                <c:formatCode>General</c:formatCode>
                <c:ptCount val="24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lavoro'!$M$2:$M$396</c:f>
              <c:numCache>
                <c:formatCode>General</c:formatCode>
                <c:ptCount val="242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lavoro'!$N$2:$N$396</c:f>
              <c:numCache>
                <c:formatCode>General</c:formatCode>
                <c:ptCount val="242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lavoro'!$O$2:$O$396</c:f>
              <c:numCache>
                <c:formatCode>General</c:formatCode>
                <c:ptCount val="242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lavoro'!$J$2:$J$396</c:f>
              <c:numCache>
                <c:formatCode>General</c:formatCode>
                <c:ptCount val="2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lavoro'!$I$2:$I$396</c:f>
              <c:numCache>
                <c:formatCode>General</c:formatCode>
                <c:ptCount val="24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lavoro'!$M$2:$M$396</c:f>
              <c:numCache>
                <c:formatCode>General</c:formatCode>
                <c:ptCount val="242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lavoro'!$N$2:$N$396</c:f>
              <c:numCache>
                <c:formatCode>General</c:formatCode>
                <c:ptCount val="242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lavoro'!$A$2:$A$396</c15:sqref>
                        </c15:formulaRef>
                      </c:ext>
                    </c:extLst>
                    <c:numCache>
                      <c:formatCode>d/m;@</c:formatCode>
                      <c:ptCount val="242"/>
                      <c:pt idx="0">
                        <c:v>44044</c:v>
                      </c:pt>
                      <c:pt idx="1">
                        <c:v>44045</c:v>
                      </c:pt>
                      <c:pt idx="2">
                        <c:v>44046</c:v>
                      </c:pt>
                      <c:pt idx="3">
                        <c:v>44047</c:v>
                      </c:pt>
                      <c:pt idx="4">
                        <c:v>44048</c:v>
                      </c:pt>
                      <c:pt idx="5">
                        <c:v>44049</c:v>
                      </c:pt>
                      <c:pt idx="6">
                        <c:v>44050</c:v>
                      </c:pt>
                      <c:pt idx="7">
                        <c:v>44051</c:v>
                      </c:pt>
                      <c:pt idx="8">
                        <c:v>44052</c:v>
                      </c:pt>
                      <c:pt idx="9">
                        <c:v>44053</c:v>
                      </c:pt>
                      <c:pt idx="10">
                        <c:v>44054</c:v>
                      </c:pt>
                      <c:pt idx="11">
                        <c:v>44055</c:v>
                      </c:pt>
                      <c:pt idx="12">
                        <c:v>44056</c:v>
                      </c:pt>
                      <c:pt idx="13">
                        <c:v>44057</c:v>
                      </c:pt>
                      <c:pt idx="14">
                        <c:v>44058</c:v>
                      </c:pt>
                      <c:pt idx="15">
                        <c:v>44059</c:v>
                      </c:pt>
                      <c:pt idx="16">
                        <c:v>44060</c:v>
                      </c:pt>
                      <c:pt idx="17">
                        <c:v>44061</c:v>
                      </c:pt>
                      <c:pt idx="18">
                        <c:v>44062</c:v>
                      </c:pt>
                      <c:pt idx="19">
                        <c:v>44063</c:v>
                      </c:pt>
                      <c:pt idx="20">
                        <c:v>44064</c:v>
                      </c:pt>
                      <c:pt idx="21">
                        <c:v>44065</c:v>
                      </c:pt>
                      <c:pt idx="22">
                        <c:v>44066</c:v>
                      </c:pt>
                      <c:pt idx="23">
                        <c:v>44067</c:v>
                      </c:pt>
                      <c:pt idx="24">
                        <c:v>44068</c:v>
                      </c:pt>
                      <c:pt idx="25">
                        <c:v>44069</c:v>
                      </c:pt>
                      <c:pt idx="26">
                        <c:v>44070</c:v>
                      </c:pt>
                      <c:pt idx="27">
                        <c:v>44071</c:v>
                      </c:pt>
                      <c:pt idx="28">
                        <c:v>44072</c:v>
                      </c:pt>
                      <c:pt idx="29">
                        <c:v>44073</c:v>
                      </c:pt>
                      <c:pt idx="30">
                        <c:v>44074</c:v>
                      </c:pt>
                      <c:pt idx="31">
                        <c:v>44075</c:v>
                      </c:pt>
                      <c:pt idx="32">
                        <c:v>44076</c:v>
                      </c:pt>
                      <c:pt idx="33">
                        <c:v>44077</c:v>
                      </c:pt>
                      <c:pt idx="34">
                        <c:v>44078</c:v>
                      </c:pt>
                      <c:pt idx="35">
                        <c:v>44079</c:v>
                      </c:pt>
                      <c:pt idx="36">
                        <c:v>44080</c:v>
                      </c:pt>
                      <c:pt idx="37">
                        <c:v>44081</c:v>
                      </c:pt>
                      <c:pt idx="38">
                        <c:v>44082</c:v>
                      </c:pt>
                      <c:pt idx="39">
                        <c:v>44083</c:v>
                      </c:pt>
                      <c:pt idx="40">
                        <c:v>44084</c:v>
                      </c:pt>
                      <c:pt idx="41">
                        <c:v>44085</c:v>
                      </c:pt>
                      <c:pt idx="42">
                        <c:v>44086</c:v>
                      </c:pt>
                      <c:pt idx="43">
                        <c:v>44087</c:v>
                      </c:pt>
                      <c:pt idx="44">
                        <c:v>44088</c:v>
                      </c:pt>
                      <c:pt idx="45">
                        <c:v>44089</c:v>
                      </c:pt>
                      <c:pt idx="46">
                        <c:v>44090</c:v>
                      </c:pt>
                      <c:pt idx="47">
                        <c:v>44091</c:v>
                      </c:pt>
                      <c:pt idx="48">
                        <c:v>44092</c:v>
                      </c:pt>
                      <c:pt idx="49">
                        <c:v>44093</c:v>
                      </c:pt>
                      <c:pt idx="50">
                        <c:v>44094</c:v>
                      </c:pt>
                      <c:pt idx="51">
                        <c:v>44095</c:v>
                      </c:pt>
                      <c:pt idx="52">
                        <c:v>44096</c:v>
                      </c:pt>
                      <c:pt idx="53">
                        <c:v>44097</c:v>
                      </c:pt>
                      <c:pt idx="54">
                        <c:v>44098</c:v>
                      </c:pt>
                      <c:pt idx="55">
                        <c:v>44099</c:v>
                      </c:pt>
                      <c:pt idx="56">
                        <c:v>44100</c:v>
                      </c:pt>
                      <c:pt idx="57">
                        <c:v>44101</c:v>
                      </c:pt>
                      <c:pt idx="58">
                        <c:v>44102</c:v>
                      </c:pt>
                      <c:pt idx="59">
                        <c:v>44103</c:v>
                      </c:pt>
                      <c:pt idx="60">
                        <c:v>44104</c:v>
                      </c:pt>
                      <c:pt idx="61">
                        <c:v>44105</c:v>
                      </c:pt>
                      <c:pt idx="62">
                        <c:v>44106</c:v>
                      </c:pt>
                      <c:pt idx="63">
                        <c:v>44107</c:v>
                      </c:pt>
                      <c:pt idx="64">
                        <c:v>44108</c:v>
                      </c:pt>
                      <c:pt idx="65">
                        <c:v>44109</c:v>
                      </c:pt>
                      <c:pt idx="66">
                        <c:v>44110</c:v>
                      </c:pt>
                      <c:pt idx="67">
                        <c:v>44111</c:v>
                      </c:pt>
                      <c:pt idx="68">
                        <c:v>44112</c:v>
                      </c:pt>
                      <c:pt idx="69">
                        <c:v>44113</c:v>
                      </c:pt>
                      <c:pt idx="70">
                        <c:v>44114</c:v>
                      </c:pt>
                      <c:pt idx="71">
                        <c:v>44115</c:v>
                      </c:pt>
                      <c:pt idx="72">
                        <c:v>44116</c:v>
                      </c:pt>
                      <c:pt idx="73">
                        <c:v>44117</c:v>
                      </c:pt>
                      <c:pt idx="74">
                        <c:v>44118</c:v>
                      </c:pt>
                      <c:pt idx="75">
                        <c:v>44119</c:v>
                      </c:pt>
                      <c:pt idx="76">
                        <c:v>44120</c:v>
                      </c:pt>
                      <c:pt idx="77">
                        <c:v>44121</c:v>
                      </c:pt>
                      <c:pt idx="78">
                        <c:v>44122</c:v>
                      </c:pt>
                      <c:pt idx="79">
                        <c:v>44123</c:v>
                      </c:pt>
                      <c:pt idx="80">
                        <c:v>44124</c:v>
                      </c:pt>
                      <c:pt idx="81">
                        <c:v>44125</c:v>
                      </c:pt>
                      <c:pt idx="82">
                        <c:v>44126</c:v>
                      </c:pt>
                      <c:pt idx="83">
                        <c:v>44127</c:v>
                      </c:pt>
                      <c:pt idx="84">
                        <c:v>44128</c:v>
                      </c:pt>
                      <c:pt idx="85">
                        <c:v>44129</c:v>
                      </c:pt>
                      <c:pt idx="86">
                        <c:v>44130</c:v>
                      </c:pt>
                      <c:pt idx="87">
                        <c:v>44131</c:v>
                      </c:pt>
                      <c:pt idx="88">
                        <c:v>44132</c:v>
                      </c:pt>
                      <c:pt idx="89">
                        <c:v>44133</c:v>
                      </c:pt>
                      <c:pt idx="90">
                        <c:v>44134</c:v>
                      </c:pt>
                      <c:pt idx="91">
                        <c:v>44135</c:v>
                      </c:pt>
                      <c:pt idx="92">
                        <c:v>44136</c:v>
                      </c:pt>
                      <c:pt idx="93">
                        <c:v>44137</c:v>
                      </c:pt>
                      <c:pt idx="94">
                        <c:v>44138</c:v>
                      </c:pt>
                      <c:pt idx="95">
                        <c:v>44139</c:v>
                      </c:pt>
                      <c:pt idx="96">
                        <c:v>44140</c:v>
                      </c:pt>
                      <c:pt idx="97">
                        <c:v>44141</c:v>
                      </c:pt>
                      <c:pt idx="98">
                        <c:v>44142</c:v>
                      </c:pt>
                      <c:pt idx="99">
                        <c:v>44143</c:v>
                      </c:pt>
                      <c:pt idx="100">
                        <c:v>44144</c:v>
                      </c:pt>
                      <c:pt idx="101">
                        <c:v>44145</c:v>
                      </c:pt>
                      <c:pt idx="102">
                        <c:v>44146</c:v>
                      </c:pt>
                      <c:pt idx="103">
                        <c:v>44147</c:v>
                      </c:pt>
                      <c:pt idx="104">
                        <c:v>44148</c:v>
                      </c:pt>
                      <c:pt idx="105">
                        <c:v>44149</c:v>
                      </c:pt>
                      <c:pt idx="106">
                        <c:v>44150</c:v>
                      </c:pt>
                      <c:pt idx="107">
                        <c:v>44151</c:v>
                      </c:pt>
                      <c:pt idx="108">
                        <c:v>44152</c:v>
                      </c:pt>
                      <c:pt idx="109">
                        <c:v>44153</c:v>
                      </c:pt>
                      <c:pt idx="110">
                        <c:v>44154</c:v>
                      </c:pt>
                      <c:pt idx="111">
                        <c:v>44155</c:v>
                      </c:pt>
                      <c:pt idx="112">
                        <c:v>44156</c:v>
                      </c:pt>
                      <c:pt idx="113">
                        <c:v>44157</c:v>
                      </c:pt>
                      <c:pt idx="114">
                        <c:v>44158</c:v>
                      </c:pt>
                      <c:pt idx="115">
                        <c:v>44159</c:v>
                      </c:pt>
                      <c:pt idx="116">
                        <c:v>44160</c:v>
                      </c:pt>
                      <c:pt idx="117">
                        <c:v>44161</c:v>
                      </c:pt>
                      <c:pt idx="118">
                        <c:v>44162</c:v>
                      </c:pt>
                      <c:pt idx="119">
                        <c:v>44163</c:v>
                      </c:pt>
                      <c:pt idx="120">
                        <c:v>44164</c:v>
                      </c:pt>
                      <c:pt idx="121">
                        <c:v>44165</c:v>
                      </c:pt>
                      <c:pt idx="122">
                        <c:v>44166</c:v>
                      </c:pt>
                      <c:pt idx="123">
                        <c:v>44167</c:v>
                      </c:pt>
                      <c:pt idx="124">
                        <c:v>44168</c:v>
                      </c:pt>
                      <c:pt idx="125">
                        <c:v>44169</c:v>
                      </c:pt>
                      <c:pt idx="126">
                        <c:v>44170</c:v>
                      </c:pt>
                      <c:pt idx="127">
                        <c:v>44171</c:v>
                      </c:pt>
                      <c:pt idx="128">
                        <c:v>44172</c:v>
                      </c:pt>
                      <c:pt idx="129">
                        <c:v>44173</c:v>
                      </c:pt>
                      <c:pt idx="130">
                        <c:v>44174</c:v>
                      </c:pt>
                      <c:pt idx="131">
                        <c:v>44175</c:v>
                      </c:pt>
                      <c:pt idx="132">
                        <c:v>44176</c:v>
                      </c:pt>
                      <c:pt idx="133">
                        <c:v>44177</c:v>
                      </c:pt>
                      <c:pt idx="134">
                        <c:v>44178</c:v>
                      </c:pt>
                      <c:pt idx="135">
                        <c:v>44179</c:v>
                      </c:pt>
                      <c:pt idx="136">
                        <c:v>44180</c:v>
                      </c:pt>
                      <c:pt idx="137">
                        <c:v>44181</c:v>
                      </c:pt>
                      <c:pt idx="138">
                        <c:v>44182</c:v>
                      </c:pt>
                      <c:pt idx="139">
                        <c:v>44183</c:v>
                      </c:pt>
                      <c:pt idx="140">
                        <c:v>44184</c:v>
                      </c:pt>
                      <c:pt idx="141">
                        <c:v>44185</c:v>
                      </c:pt>
                      <c:pt idx="142">
                        <c:v>44186</c:v>
                      </c:pt>
                      <c:pt idx="143">
                        <c:v>44187</c:v>
                      </c:pt>
                      <c:pt idx="144">
                        <c:v>44188</c:v>
                      </c:pt>
                      <c:pt idx="145">
                        <c:v>44189</c:v>
                      </c:pt>
                      <c:pt idx="146">
                        <c:v>44190</c:v>
                      </c:pt>
                      <c:pt idx="147">
                        <c:v>44191</c:v>
                      </c:pt>
                      <c:pt idx="148">
                        <c:v>44192</c:v>
                      </c:pt>
                      <c:pt idx="149">
                        <c:v>44193</c:v>
                      </c:pt>
                      <c:pt idx="150">
                        <c:v>44194</c:v>
                      </c:pt>
                      <c:pt idx="151">
                        <c:v>44195</c:v>
                      </c:pt>
                      <c:pt idx="152">
                        <c:v>44196</c:v>
                      </c:pt>
                      <c:pt idx="153">
                        <c:v>44197</c:v>
                      </c:pt>
                      <c:pt idx="154">
                        <c:v>44198</c:v>
                      </c:pt>
                      <c:pt idx="155">
                        <c:v>44199</c:v>
                      </c:pt>
                      <c:pt idx="156">
                        <c:v>44200</c:v>
                      </c:pt>
                      <c:pt idx="157">
                        <c:v>44201</c:v>
                      </c:pt>
                      <c:pt idx="158">
                        <c:v>44202</c:v>
                      </c:pt>
                      <c:pt idx="159">
                        <c:v>44203</c:v>
                      </c:pt>
                      <c:pt idx="160">
                        <c:v>44204</c:v>
                      </c:pt>
                      <c:pt idx="161">
                        <c:v>44205</c:v>
                      </c:pt>
                      <c:pt idx="162">
                        <c:v>44206</c:v>
                      </c:pt>
                      <c:pt idx="163">
                        <c:v>44207</c:v>
                      </c:pt>
                      <c:pt idx="164">
                        <c:v>44208</c:v>
                      </c:pt>
                      <c:pt idx="165">
                        <c:v>44209</c:v>
                      </c:pt>
                      <c:pt idx="166">
                        <c:v>44210</c:v>
                      </c:pt>
                      <c:pt idx="167">
                        <c:v>44211</c:v>
                      </c:pt>
                      <c:pt idx="168">
                        <c:v>44212</c:v>
                      </c:pt>
                      <c:pt idx="169">
                        <c:v>44213</c:v>
                      </c:pt>
                      <c:pt idx="170">
                        <c:v>44214</c:v>
                      </c:pt>
                      <c:pt idx="171">
                        <c:v>44215</c:v>
                      </c:pt>
                      <c:pt idx="172">
                        <c:v>44216</c:v>
                      </c:pt>
                      <c:pt idx="173">
                        <c:v>44217</c:v>
                      </c:pt>
                      <c:pt idx="174">
                        <c:v>44218</c:v>
                      </c:pt>
                      <c:pt idx="175">
                        <c:v>44219</c:v>
                      </c:pt>
                      <c:pt idx="176">
                        <c:v>44220</c:v>
                      </c:pt>
                      <c:pt idx="177">
                        <c:v>44221</c:v>
                      </c:pt>
                      <c:pt idx="178">
                        <c:v>44222</c:v>
                      </c:pt>
                      <c:pt idx="179">
                        <c:v>44223</c:v>
                      </c:pt>
                      <c:pt idx="180">
                        <c:v>44224</c:v>
                      </c:pt>
                      <c:pt idx="181">
                        <c:v>44225</c:v>
                      </c:pt>
                      <c:pt idx="182">
                        <c:v>44226</c:v>
                      </c:pt>
                      <c:pt idx="183">
                        <c:v>44227</c:v>
                      </c:pt>
                      <c:pt idx="184">
                        <c:v>44228</c:v>
                      </c:pt>
                      <c:pt idx="185">
                        <c:v>44229</c:v>
                      </c:pt>
                      <c:pt idx="186">
                        <c:v>44230</c:v>
                      </c:pt>
                      <c:pt idx="187">
                        <c:v>44231</c:v>
                      </c:pt>
                      <c:pt idx="188">
                        <c:v>44232</c:v>
                      </c:pt>
                      <c:pt idx="189">
                        <c:v>44233</c:v>
                      </c:pt>
                      <c:pt idx="190">
                        <c:v>44234</c:v>
                      </c:pt>
                      <c:pt idx="191">
                        <c:v>44235</c:v>
                      </c:pt>
                      <c:pt idx="192">
                        <c:v>44236</c:v>
                      </c:pt>
                      <c:pt idx="193">
                        <c:v>44237</c:v>
                      </c:pt>
                      <c:pt idx="194">
                        <c:v>44238</c:v>
                      </c:pt>
                      <c:pt idx="195">
                        <c:v>44239</c:v>
                      </c:pt>
                      <c:pt idx="196">
                        <c:v>44240</c:v>
                      </c:pt>
                      <c:pt idx="197">
                        <c:v>44241</c:v>
                      </c:pt>
                      <c:pt idx="198">
                        <c:v>44242</c:v>
                      </c:pt>
                      <c:pt idx="199">
                        <c:v>44243</c:v>
                      </c:pt>
                      <c:pt idx="200">
                        <c:v>44244</c:v>
                      </c:pt>
                      <c:pt idx="201">
                        <c:v>44245</c:v>
                      </c:pt>
                      <c:pt idx="202">
                        <c:v>44246</c:v>
                      </c:pt>
                      <c:pt idx="203">
                        <c:v>44247</c:v>
                      </c:pt>
                      <c:pt idx="204">
                        <c:v>44248</c:v>
                      </c:pt>
                      <c:pt idx="205">
                        <c:v>44249</c:v>
                      </c:pt>
                      <c:pt idx="206">
                        <c:v>44250</c:v>
                      </c:pt>
                      <c:pt idx="207">
                        <c:v>44251</c:v>
                      </c:pt>
                      <c:pt idx="208">
                        <c:v>44252</c:v>
                      </c:pt>
                      <c:pt idx="209">
                        <c:v>44253</c:v>
                      </c:pt>
                      <c:pt idx="210">
                        <c:v>44254</c:v>
                      </c:pt>
                      <c:pt idx="211">
                        <c:v>44255</c:v>
                      </c:pt>
                      <c:pt idx="212">
                        <c:v>44256</c:v>
                      </c:pt>
                      <c:pt idx="213">
                        <c:v>44257</c:v>
                      </c:pt>
                      <c:pt idx="214">
                        <c:v>44258</c:v>
                      </c:pt>
                      <c:pt idx="215">
                        <c:v>44259</c:v>
                      </c:pt>
                      <c:pt idx="216">
                        <c:v>44260</c:v>
                      </c:pt>
                      <c:pt idx="217">
                        <c:v>44261</c:v>
                      </c:pt>
                      <c:pt idx="218">
                        <c:v>44262</c:v>
                      </c:pt>
                      <c:pt idx="219">
                        <c:v>44263</c:v>
                      </c:pt>
                      <c:pt idx="220">
                        <c:v>44264</c:v>
                      </c:pt>
                      <c:pt idx="221">
                        <c:v>44265</c:v>
                      </c:pt>
                      <c:pt idx="222">
                        <c:v>44266</c:v>
                      </c:pt>
                      <c:pt idx="223">
                        <c:v>44267</c:v>
                      </c:pt>
                      <c:pt idx="224">
                        <c:v>44268</c:v>
                      </c:pt>
                      <c:pt idx="225">
                        <c:v>44269</c:v>
                      </c:pt>
                      <c:pt idx="226">
                        <c:v>44270</c:v>
                      </c:pt>
                      <c:pt idx="227">
                        <c:v>44271</c:v>
                      </c:pt>
                      <c:pt idx="228">
                        <c:v>44272</c:v>
                      </c:pt>
                      <c:pt idx="229">
                        <c:v>44273</c:v>
                      </c:pt>
                      <c:pt idx="230">
                        <c:v>44274</c:v>
                      </c:pt>
                      <c:pt idx="231">
                        <c:v>44275</c:v>
                      </c:pt>
                      <c:pt idx="232">
                        <c:v>44276</c:v>
                      </c:pt>
                      <c:pt idx="233">
                        <c:v>44277</c:v>
                      </c:pt>
                      <c:pt idx="234">
                        <c:v>44278</c:v>
                      </c:pt>
                      <c:pt idx="235">
                        <c:v>44279</c:v>
                      </c:pt>
                      <c:pt idx="236">
                        <c:v>44280</c:v>
                      </c:pt>
                      <c:pt idx="237">
                        <c:v>44281</c:v>
                      </c:pt>
                      <c:pt idx="238">
                        <c:v>44282</c:v>
                      </c:pt>
                      <c:pt idx="239">
                        <c:v>44283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1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lavoro'!$H$2:$H$396</c:f>
              <c:numCache>
                <c:formatCode>General</c:formatCode>
                <c:ptCount val="242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lavoro'!$M$2:$M$396</c:f>
              <c:numCache>
                <c:formatCode>General</c:formatCode>
                <c:ptCount val="242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lavoro'!$H$2:$H$396</c:f>
              <c:numCache>
                <c:formatCode>General</c:formatCode>
                <c:ptCount val="242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lavoro'!$M$2:$M$396</c:f>
              <c:numCache>
                <c:formatCode>General</c:formatCode>
                <c:ptCount val="242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lavoro'!$BH$124:$BH$396</c:f>
              <c:numCache>
                <c:formatCode>0.0%</c:formatCode>
                <c:ptCount val="242"/>
                <c:pt idx="0">
                  <c:v>0.12811387900355872</c:v>
                </c:pt>
                <c:pt idx="1">
                  <c:v>0.12631578947368421</c:v>
                </c:pt>
                <c:pt idx="2">
                  <c:v>0.125</c:v>
                </c:pt>
                <c:pt idx="3">
                  <c:v>0.11604095563139932</c:v>
                </c:pt>
                <c:pt idx="4">
                  <c:v>0.10828025477707007</c:v>
                </c:pt>
                <c:pt idx="5">
                  <c:v>0.10818713450292397</c:v>
                </c:pt>
                <c:pt idx="6">
                  <c:v>0.1002710027100271</c:v>
                </c:pt>
                <c:pt idx="7">
                  <c:v>9.3198992443324941E-2</c:v>
                </c:pt>
                <c:pt idx="8">
                  <c:v>9.285714285714286E-2</c:v>
                </c:pt>
                <c:pt idx="9">
                  <c:v>0.1</c:v>
                </c:pt>
                <c:pt idx="10">
                  <c:v>8.1784386617100371E-2</c:v>
                </c:pt>
                <c:pt idx="11">
                  <c:v>7.6512455516014238E-2</c:v>
                </c:pt>
                <c:pt idx="12">
                  <c:v>6.9536423841059597E-2</c:v>
                </c:pt>
                <c:pt idx="13">
                  <c:v>7.2900158478605384E-2</c:v>
                </c:pt>
                <c:pt idx="14">
                  <c:v>6.9423929098966025E-2</c:v>
                </c:pt>
                <c:pt idx="15">
                  <c:v>7.1629213483146062E-2</c:v>
                </c:pt>
                <c:pt idx="16">
                  <c:v>7.5208913649025072E-2</c:v>
                </c:pt>
                <c:pt idx="17">
                  <c:v>7.4792243767313013E-2</c:v>
                </c:pt>
                <c:pt idx="18">
                  <c:v>6.919060052219321E-2</c:v>
                </c:pt>
                <c:pt idx="19">
                  <c:v>5.1898734177215189E-2</c:v>
                </c:pt>
                <c:pt idx="20">
                  <c:v>5.434782608695652E-2</c:v>
                </c:pt>
                <c:pt idx="21">
                  <c:v>5.1487414187643021E-2</c:v>
                </c:pt>
                <c:pt idx="22">
                  <c:v>5.537098560354374E-2</c:v>
                </c:pt>
                <c:pt idx="23">
                  <c:v>5.7022175290390706E-2</c:v>
                </c:pt>
                <c:pt idx="24">
                  <c:v>5.59662090813094E-2</c:v>
                </c:pt>
                <c:pt idx="25">
                  <c:v>6.0204081632653061E-2</c:v>
                </c:pt>
                <c:pt idx="26">
                  <c:v>6.0843964671246323E-2</c:v>
                </c:pt>
                <c:pt idx="27">
                  <c:v>6.5217391304347824E-2</c:v>
                </c:pt>
                <c:pt idx="28">
                  <c:v>6.4575645756457564E-2</c:v>
                </c:pt>
                <c:pt idx="29">
                  <c:v>6.1041292639138239E-2</c:v>
                </c:pt>
                <c:pt idx="30">
                  <c:v>6.222222222222222E-2</c:v>
                </c:pt>
                <c:pt idx="31">
                  <c:v>6.1631944444444448E-2</c:v>
                </c:pt>
                <c:pt idx="32">
                  <c:v>6.1939690301548493E-2</c:v>
                </c:pt>
                <c:pt idx="33">
                  <c:v>6.4696485623003189E-2</c:v>
                </c:pt>
                <c:pt idx="34">
                  <c:v>6.7757009345794386E-2</c:v>
                </c:pt>
                <c:pt idx="35">
                  <c:v>6.5524944154877141E-2</c:v>
                </c:pt>
                <c:pt idx="36">
                  <c:v>6.4467766116941536E-2</c:v>
                </c:pt>
                <c:pt idx="37">
                  <c:v>7.3241479332849885E-2</c:v>
                </c:pt>
                <c:pt idx="38">
                  <c:v>7.1526822558459421E-2</c:v>
                </c:pt>
                <c:pt idx="39">
                  <c:v>6.8762278978389005E-2</c:v>
                </c:pt>
                <c:pt idx="40">
                  <c:v>6.7373674360573926E-2</c:v>
                </c:pt>
                <c:pt idx="41">
                  <c:v>6.5650644783118411E-2</c:v>
                </c:pt>
                <c:pt idx="42">
                  <c:v>6.6399542072123646E-2</c:v>
                </c:pt>
                <c:pt idx="43">
                  <c:v>6.6926938092582267E-2</c:v>
                </c:pt>
                <c:pt idx="44">
                  <c:v>7.38327904451683E-2</c:v>
                </c:pt>
                <c:pt idx="45">
                  <c:v>7.3475768629494523E-2</c:v>
                </c:pt>
                <c:pt idx="46">
                  <c:v>7.7967806841046275E-2</c:v>
                </c:pt>
                <c:pt idx="47">
                  <c:v>8.4679393049437099E-2</c:v>
                </c:pt>
                <c:pt idx="48">
                  <c:v>8.298562818729717E-2</c:v>
                </c:pt>
                <c:pt idx="49">
                  <c:v>8.5573476702508963E-2</c:v>
                </c:pt>
                <c:pt idx="50">
                  <c:v>8.376511226252159E-2</c:v>
                </c:pt>
                <c:pt idx="51">
                  <c:v>8.6456558773424189E-2</c:v>
                </c:pt>
                <c:pt idx="52">
                  <c:v>9.372384937238494E-2</c:v>
                </c:pt>
                <c:pt idx="53">
                  <c:v>9.5356550580431174E-2</c:v>
                </c:pt>
                <c:pt idx="54">
                  <c:v>9.6302316131653798E-2</c:v>
                </c:pt>
                <c:pt idx="55">
                  <c:v>9.2885375494071151E-2</c:v>
                </c:pt>
                <c:pt idx="56">
                  <c:v>9.8722415795586521E-2</c:v>
                </c:pt>
                <c:pt idx="57">
                  <c:v>0.10078977059044754</c:v>
                </c:pt>
                <c:pt idx="58">
                  <c:v>0.1071819176084579</c:v>
                </c:pt>
                <c:pt idx="59">
                  <c:v>0.10513096519555078</c:v>
                </c:pt>
                <c:pt idx="60">
                  <c:v>0.10502442428471738</c:v>
                </c:pt>
                <c:pt idx="61">
                  <c:v>0.10456403269754769</c:v>
                </c:pt>
                <c:pt idx="62">
                  <c:v>9.9409448818897642E-2</c:v>
                </c:pt>
                <c:pt idx="63">
                  <c:v>0.10154525386313466</c:v>
                </c:pt>
                <c:pt idx="64">
                  <c:v>0.10132429935324916</c:v>
                </c:pt>
                <c:pt idx="65">
                  <c:v>0.10750446694460988</c:v>
                </c:pt>
                <c:pt idx="66">
                  <c:v>0.10672853828306264</c:v>
                </c:pt>
                <c:pt idx="67">
                  <c:v>0.10566356720202874</c:v>
                </c:pt>
                <c:pt idx="68">
                  <c:v>0.10173160173160173</c:v>
                </c:pt>
                <c:pt idx="69">
                  <c:v>9.6385542168674704E-2</c:v>
                </c:pt>
                <c:pt idx="70">
                  <c:v>9.3410572049239679E-2</c:v>
                </c:pt>
                <c:pt idx="71">
                  <c:v>8.8161781413315154E-2</c:v>
                </c:pt>
                <c:pt idx="72">
                  <c:v>8.6287911149081589E-2</c:v>
                </c:pt>
                <c:pt idx="73">
                  <c:v>8.7348779987697356E-2</c:v>
                </c:pt>
                <c:pt idx="74">
                  <c:v>8.6176980913823018E-2</c:v>
                </c:pt>
                <c:pt idx="75">
                  <c:v>8.5292509568069982E-2</c:v>
                </c:pt>
                <c:pt idx="76">
                  <c:v>7.9373104145601614E-2</c:v>
                </c:pt>
                <c:pt idx="77">
                  <c:v>7.62617417608661E-2</c:v>
                </c:pt>
                <c:pt idx="78">
                  <c:v>7.2606774668630344E-2</c:v>
                </c:pt>
                <c:pt idx="79">
                  <c:v>7.4227097877190479E-2</c:v>
                </c:pt>
                <c:pt idx="80">
                  <c:v>7.2295584900626916E-2</c:v>
                </c:pt>
                <c:pt idx="81">
                  <c:v>7.1974522292993628E-2</c:v>
                </c:pt>
                <c:pt idx="82">
                  <c:v>6.8852459016393447E-2</c:v>
                </c:pt>
                <c:pt idx="83">
                  <c:v>6.4908056042031523E-2</c:v>
                </c:pt>
                <c:pt idx="84">
                  <c:v>6.128021033471534E-2</c:v>
                </c:pt>
                <c:pt idx="85">
                  <c:v>6.0824253908100423E-2</c:v>
                </c:pt>
                <c:pt idx="86">
                  <c:v>6.185472818638648E-2</c:v>
                </c:pt>
                <c:pt idx="87">
                  <c:v>6.1956707005283794E-2</c:v>
                </c:pt>
                <c:pt idx="88">
                  <c:v>6.4571709878569084E-2</c:v>
                </c:pt>
                <c:pt idx="89">
                  <c:v>6.5829737151824247E-2</c:v>
                </c:pt>
                <c:pt idx="90">
                  <c:v>6.5983485697434383E-2</c:v>
                </c:pt>
                <c:pt idx="91">
                  <c:v>6.6611272676914551E-2</c:v>
                </c:pt>
                <c:pt idx="92">
                  <c:v>6.5191855912294441E-2</c:v>
                </c:pt>
                <c:pt idx="93">
                  <c:v>6.380727091633466E-2</c:v>
                </c:pt>
                <c:pt idx="94">
                  <c:v>6.3786742829941692E-2</c:v>
                </c:pt>
                <c:pt idx="95">
                  <c:v>6.2719945510273586E-2</c:v>
                </c:pt>
                <c:pt idx="96">
                  <c:v>6.1912987153190109E-2</c:v>
                </c:pt>
                <c:pt idx="97">
                  <c:v>5.9293804130579615E-2</c:v>
                </c:pt>
                <c:pt idx="98">
                  <c:v>5.5986883348603945E-2</c:v>
                </c:pt>
                <c:pt idx="99">
                  <c:v>5.8228909488983092E-2</c:v>
                </c:pt>
                <c:pt idx="100">
                  <c:v>5.9391950407949312E-2</c:v>
                </c:pt>
                <c:pt idx="101">
                  <c:v>5.9039943938332166E-2</c:v>
                </c:pt>
                <c:pt idx="102">
                  <c:v>5.8394160583941604E-2</c:v>
                </c:pt>
                <c:pt idx="103">
                  <c:v>5.5832062294292363E-2</c:v>
                </c:pt>
                <c:pt idx="104">
                  <c:v>5.5162443886479492E-2</c:v>
                </c:pt>
                <c:pt idx="105">
                  <c:v>5.2578580162554844E-2</c:v>
                </c:pt>
                <c:pt idx="106">
                  <c:v>5.1237546429687232E-2</c:v>
                </c:pt>
                <c:pt idx="107">
                  <c:v>5.0428355451033094E-2</c:v>
                </c:pt>
                <c:pt idx="108">
                  <c:v>4.893354142281181E-2</c:v>
                </c:pt>
                <c:pt idx="109">
                  <c:v>4.7598280480966919E-2</c:v>
                </c:pt>
                <c:pt idx="110">
                  <c:v>4.5621035704713972E-2</c:v>
                </c:pt>
                <c:pt idx="111">
                  <c:v>4.4222580273909538E-2</c:v>
                </c:pt>
                <c:pt idx="112">
                  <c:v>4.3265914295963138E-2</c:v>
                </c:pt>
                <c:pt idx="113">
                  <c:v>4.2974005704752169E-2</c:v>
                </c:pt>
                <c:pt idx="114">
                  <c:v>4.2307387967188033E-2</c:v>
                </c:pt>
                <c:pt idx="115">
                  <c:v>4.1912091939579572E-2</c:v>
                </c:pt>
                <c:pt idx="116">
                  <c:v>4.1075156576200415E-2</c:v>
                </c:pt>
                <c:pt idx="117">
                  <c:v>4.0121533187909009E-2</c:v>
                </c:pt>
                <c:pt idx="118">
                  <c:v>3.9377734564900339E-2</c:v>
                </c:pt>
                <c:pt idx="119">
                  <c:v>3.8087357705230432E-2</c:v>
                </c:pt>
                <c:pt idx="120">
                  <c:v>3.759509929848829E-2</c:v>
                </c:pt>
                <c:pt idx="121">
                  <c:v>3.8080937376920046E-2</c:v>
                </c:pt>
                <c:pt idx="122">
                  <c:v>3.7245273753989686E-2</c:v>
                </c:pt>
                <c:pt idx="123">
                  <c:v>3.7602879363721024E-2</c:v>
                </c:pt>
                <c:pt idx="124">
                  <c:v>3.6827551533433887E-2</c:v>
                </c:pt>
                <c:pt idx="125">
                  <c:v>3.6365946632782718E-2</c:v>
                </c:pt>
                <c:pt idx="126">
                  <c:v>3.5407182599898834E-2</c:v>
                </c:pt>
                <c:pt idx="127">
                  <c:v>3.4393398077793992E-2</c:v>
                </c:pt>
                <c:pt idx="128">
                  <c:v>3.4463052228792923E-2</c:v>
                </c:pt>
                <c:pt idx="129">
                  <c:v>3.4736442927569208E-2</c:v>
                </c:pt>
                <c:pt idx="130">
                  <c:v>3.5552565529019073E-2</c:v>
                </c:pt>
                <c:pt idx="131">
                  <c:v>3.6300684357164111E-2</c:v>
                </c:pt>
                <c:pt idx="132">
                  <c:v>3.5155177149134853E-2</c:v>
                </c:pt>
                <c:pt idx="133">
                  <c:v>3.4758535835127655E-2</c:v>
                </c:pt>
                <c:pt idx="134">
                  <c:v>3.4323469302052129E-2</c:v>
                </c:pt>
                <c:pt idx="135">
                  <c:v>3.4513545939008398E-2</c:v>
                </c:pt>
                <c:pt idx="136">
                  <c:v>3.4057104729072259E-2</c:v>
                </c:pt>
                <c:pt idx="137">
                  <c:v>3.377302706390721E-2</c:v>
                </c:pt>
                <c:pt idx="138">
                  <c:v>3.2604935424354241E-2</c:v>
                </c:pt>
                <c:pt idx="139">
                  <c:v>3.2216152369703231E-2</c:v>
                </c:pt>
                <c:pt idx="140">
                  <c:v>3.1646130662175337E-2</c:v>
                </c:pt>
                <c:pt idx="141">
                  <c:v>3.1756337986600949E-2</c:v>
                </c:pt>
                <c:pt idx="142">
                  <c:v>3.2032563489956638E-2</c:v>
                </c:pt>
                <c:pt idx="143">
                  <c:v>3.1619491221784306E-2</c:v>
                </c:pt>
                <c:pt idx="144">
                  <c:v>3.0582495388826084E-2</c:v>
                </c:pt>
                <c:pt idx="145">
                  <c:v>3.0197723187537447E-2</c:v>
                </c:pt>
                <c:pt idx="146">
                  <c:v>2.994102070293693E-2</c:v>
                </c:pt>
                <c:pt idx="147">
                  <c:v>3.0459597476719735E-2</c:v>
                </c:pt>
                <c:pt idx="148">
                  <c:v>3.0964512919468147E-2</c:v>
                </c:pt>
                <c:pt idx="149">
                  <c:v>3.2003850087228537E-2</c:v>
                </c:pt>
                <c:pt idx="150">
                  <c:v>3.2715735280912331E-2</c:v>
                </c:pt>
                <c:pt idx="151">
                  <c:v>3.2497678737233054E-2</c:v>
                </c:pt>
                <c:pt idx="152">
                  <c:v>3.1563717963859692E-2</c:v>
                </c:pt>
                <c:pt idx="153">
                  <c:v>3.1239991847905203E-2</c:v>
                </c:pt>
                <c:pt idx="154">
                  <c:v>3.1187410586552219E-2</c:v>
                </c:pt>
                <c:pt idx="155">
                  <c:v>3.1946278553566916E-2</c:v>
                </c:pt>
                <c:pt idx="156">
                  <c:v>3.2287167149652796E-2</c:v>
                </c:pt>
                <c:pt idx="157">
                  <c:v>3.2009832736600227E-2</c:v>
                </c:pt>
                <c:pt idx="158">
                  <c:v>3.1532367047351545E-2</c:v>
                </c:pt>
                <c:pt idx="159">
                  <c:v>3.1727167032683114E-2</c:v>
                </c:pt>
                <c:pt idx="160">
                  <c:v>3.1407541843113528E-2</c:v>
                </c:pt>
                <c:pt idx="161">
                  <c:v>3.1090648051883756E-2</c:v>
                </c:pt>
                <c:pt idx="162">
                  <c:v>3.0477521322218475E-2</c:v>
                </c:pt>
                <c:pt idx="163">
                  <c:v>3.0313645811438847E-2</c:v>
                </c:pt>
                <c:pt idx="164">
                  <c:v>3.0473681820246151E-2</c:v>
                </c:pt>
                <c:pt idx="165">
                  <c:v>3.0686930635450006E-2</c:v>
                </c:pt>
                <c:pt idx="166">
                  <c:v>3.1137858018499946E-2</c:v>
                </c:pt>
                <c:pt idx="167">
                  <c:v>3.1146631146631146E-2</c:v>
                </c:pt>
                <c:pt idx="168">
                  <c:v>3.0933732289008184E-2</c:v>
                </c:pt>
                <c:pt idx="169">
                  <c:v>3.0630048465266558E-2</c:v>
                </c:pt>
                <c:pt idx="170">
                  <c:v>3.0798762930574812E-2</c:v>
                </c:pt>
                <c:pt idx="171">
                  <c:v>3.0635217876154607E-2</c:v>
                </c:pt>
                <c:pt idx="172">
                  <c:v>3.1237287772710728E-2</c:v>
                </c:pt>
                <c:pt idx="173">
                  <c:v>3.0619642628683524E-2</c:v>
                </c:pt>
                <c:pt idx="174">
                  <c:v>3.0472202837869271E-2</c:v>
                </c:pt>
                <c:pt idx="175">
                  <c:v>3.0318936737564826E-2</c:v>
                </c:pt>
                <c:pt idx="176">
                  <c:v>3.0028958744281697E-2</c:v>
                </c:pt>
                <c:pt idx="177">
                  <c:v>2.9978542113705965E-2</c:v>
                </c:pt>
                <c:pt idx="178">
                  <c:v>3.0223888455948946E-2</c:v>
                </c:pt>
                <c:pt idx="179">
                  <c:v>3.0214756538379756E-2</c:v>
                </c:pt>
                <c:pt idx="180">
                  <c:v>3.0427061677061676E-2</c:v>
                </c:pt>
                <c:pt idx="181">
                  <c:v>3.1016332708338038E-2</c:v>
                </c:pt>
                <c:pt idx="182">
                  <c:v>3.1375384902491366E-2</c:v>
                </c:pt>
                <c:pt idx="183">
                  <c:v>3.1332024876445409E-2</c:v>
                </c:pt>
                <c:pt idx="184">
                  <c:v>3.1657267428083974E-2</c:v>
                </c:pt>
                <c:pt idx="185">
                  <c:v>3.188907312618653E-2</c:v>
                </c:pt>
                <c:pt idx="186">
                  <c:v>3.202665240017509E-2</c:v>
                </c:pt>
                <c:pt idx="187">
                  <c:v>3.1632803660156444E-2</c:v>
                </c:pt>
                <c:pt idx="188">
                  <c:v>3.1450675026545985E-2</c:v>
                </c:pt>
                <c:pt idx="189">
                  <c:v>3.1273875617582644E-2</c:v>
                </c:pt>
                <c:pt idx="190">
                  <c:v>3.0710861596041941E-2</c:v>
                </c:pt>
                <c:pt idx="191">
                  <c:v>3.0617486900236308E-2</c:v>
                </c:pt>
                <c:pt idx="192">
                  <c:v>3.0139404480672878E-2</c:v>
                </c:pt>
                <c:pt idx="193">
                  <c:v>2.9478277063878469E-2</c:v>
                </c:pt>
                <c:pt idx="194">
                  <c:v>2.9218387668803709E-2</c:v>
                </c:pt>
                <c:pt idx="195">
                  <c:v>2.9880760189197608E-2</c:v>
                </c:pt>
                <c:pt idx="196">
                  <c:v>2.9825564769802689E-2</c:v>
                </c:pt>
                <c:pt idx="197">
                  <c:v>2.9541673836975851E-2</c:v>
                </c:pt>
                <c:pt idx="198">
                  <c:v>2.9957451735216648E-2</c:v>
                </c:pt>
                <c:pt idx="199">
                  <c:v>2.9147331786542923E-2</c:v>
                </c:pt>
                <c:pt idx="200">
                  <c:v>2.8554449561729311E-2</c:v>
                </c:pt>
                <c:pt idx="201">
                  <c:v>2.8178402617864501E-2</c:v>
                </c:pt>
                <c:pt idx="202">
                  <c:v>2.8002154011847066E-2</c:v>
                </c:pt>
                <c:pt idx="203">
                  <c:v>2.8823647428609645E-2</c:v>
                </c:pt>
                <c:pt idx="204">
                  <c:v>2.8992460589444824E-2</c:v>
                </c:pt>
                <c:pt idx="205">
                  <c:v>2.8705690060271735E-2</c:v>
                </c:pt>
                <c:pt idx="206">
                  <c:v>2.8544509194961092E-2</c:v>
                </c:pt>
                <c:pt idx="207">
                  <c:v>2.9469122426868905E-2</c:v>
                </c:pt>
                <c:pt idx="208">
                  <c:v>2.9564123436690595E-2</c:v>
                </c:pt>
                <c:pt idx="209">
                  <c:v>2.9176222882279956E-2</c:v>
                </c:pt>
                <c:pt idx="210">
                  <c:v>2.8481626634589266E-2</c:v>
                </c:pt>
                <c:pt idx="211">
                  <c:v>2.7903933492417828E-2</c:v>
                </c:pt>
                <c:pt idx="212">
                  <c:v>2.773003323020511E-2</c:v>
                </c:pt>
                <c:pt idx="213">
                  <c:v>2.821718683197948E-2</c:v>
                </c:pt>
                <c:pt idx="214">
                  <c:v>2.7697083051454494E-2</c:v>
                </c:pt>
                <c:pt idx="215">
                  <c:v>2.7541250763903034E-2</c:v>
                </c:pt>
                <c:pt idx="216">
                  <c:v>2.9544051503659935E-2</c:v>
                </c:pt>
                <c:pt idx="217">
                  <c:v>3.3558067623054695E-2</c:v>
                </c:pt>
                <c:pt idx="218">
                  <c:v>3.9294258373205743E-2</c:v>
                </c:pt>
                <c:pt idx="219">
                  <c:v>4.3444379505162674E-2</c:v>
                </c:pt>
                <c:pt idx="220">
                  <c:v>4.682439093085481E-2</c:v>
                </c:pt>
                <c:pt idx="221">
                  <c:v>4.8753746071193628E-2</c:v>
                </c:pt>
                <c:pt idx="222">
                  <c:v>4.9622836858452889E-2</c:v>
                </c:pt>
                <c:pt idx="223">
                  <c:v>4.8637286169904322E-2</c:v>
                </c:pt>
                <c:pt idx="224">
                  <c:v>4.9315068493150684E-2</c:v>
                </c:pt>
                <c:pt idx="225">
                  <c:v>4.8244082943517418E-2</c:v>
                </c:pt>
                <c:pt idx="226">
                  <c:v>4.8658172946597994E-2</c:v>
                </c:pt>
                <c:pt idx="227">
                  <c:v>4.9066053059014618E-2</c:v>
                </c:pt>
                <c:pt idx="228">
                  <c:v>4.9047778149014364E-2</c:v>
                </c:pt>
                <c:pt idx="229">
                  <c:v>4.7280253541168098E-2</c:v>
                </c:pt>
                <c:pt idx="230">
                  <c:v>4.5995945261023824E-2</c:v>
                </c:pt>
                <c:pt idx="231">
                  <c:v>4.6462848789169259E-2</c:v>
                </c:pt>
                <c:pt idx="232">
                  <c:v>4.6380928853754944E-2</c:v>
                </c:pt>
                <c:pt idx="233">
                  <c:v>4.7117583343362621E-2</c:v>
                </c:pt>
                <c:pt idx="234">
                  <c:v>4.9366244162775186E-2</c:v>
                </c:pt>
                <c:pt idx="235">
                  <c:v>4.9551473729175566E-2</c:v>
                </c:pt>
                <c:pt idx="236">
                  <c:v>5.0831561835688384E-2</c:v>
                </c:pt>
                <c:pt idx="237">
                  <c:v>4.8710601719197708E-2</c:v>
                </c:pt>
                <c:pt idx="238">
                  <c:v>4.9536924201803556E-2</c:v>
                </c:pt>
                <c:pt idx="239">
                  <c:v>4.9647058823529412E-2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lavoro'!$BI$124:$BI$396</c:f>
              <c:numCache>
                <c:formatCode>0.0%</c:formatCode>
                <c:ptCount val="242"/>
                <c:pt idx="0">
                  <c:v>1.0676156583629894E-2</c:v>
                </c:pt>
                <c:pt idx="1">
                  <c:v>1.0526315789473684E-2</c:v>
                </c:pt>
                <c:pt idx="2">
                  <c:v>1.0416666666666666E-2</c:v>
                </c:pt>
                <c:pt idx="3">
                  <c:v>1.0238907849829351E-2</c:v>
                </c:pt>
                <c:pt idx="4">
                  <c:v>1.2738853503184714E-2</c:v>
                </c:pt>
                <c:pt idx="5">
                  <c:v>1.1695906432748537E-2</c:v>
                </c:pt>
                <c:pt idx="6">
                  <c:v>1.0840108401084011E-2</c:v>
                </c:pt>
                <c:pt idx="7">
                  <c:v>1.0075566750629723E-2</c:v>
                </c:pt>
                <c:pt idx="8">
                  <c:v>1.1904761904761904E-2</c:v>
                </c:pt>
                <c:pt idx="9">
                  <c:v>1.3333333333333334E-2</c:v>
                </c:pt>
                <c:pt idx="10">
                  <c:v>1.1152416356877323E-2</c:v>
                </c:pt>
                <c:pt idx="11">
                  <c:v>1.0676156583629894E-2</c:v>
                </c:pt>
                <c:pt idx="12">
                  <c:v>9.9337748344370865E-3</c:v>
                </c:pt>
                <c:pt idx="13">
                  <c:v>9.5087163232963554E-3</c:v>
                </c:pt>
                <c:pt idx="14">
                  <c:v>7.385524372230428E-3</c:v>
                </c:pt>
                <c:pt idx="15">
                  <c:v>7.0224719101123594E-3</c:v>
                </c:pt>
                <c:pt idx="16">
                  <c:v>8.356545961002786E-3</c:v>
                </c:pt>
                <c:pt idx="17">
                  <c:v>8.3102493074792248E-3</c:v>
                </c:pt>
                <c:pt idx="18">
                  <c:v>1.0443864229765013E-2</c:v>
                </c:pt>
                <c:pt idx="19">
                  <c:v>1.0126582278481013E-2</c:v>
                </c:pt>
                <c:pt idx="20">
                  <c:v>9.6618357487922701E-3</c:v>
                </c:pt>
                <c:pt idx="21">
                  <c:v>9.1533180778032037E-3</c:v>
                </c:pt>
                <c:pt idx="22">
                  <c:v>1.1074197120708749E-2</c:v>
                </c:pt>
                <c:pt idx="23">
                  <c:v>9.5036958817317843E-3</c:v>
                </c:pt>
                <c:pt idx="24">
                  <c:v>1.0559662090813094E-2</c:v>
                </c:pt>
                <c:pt idx="25">
                  <c:v>1.020408163265306E-2</c:v>
                </c:pt>
                <c:pt idx="26">
                  <c:v>9.8135426889106973E-3</c:v>
                </c:pt>
                <c:pt idx="27">
                  <c:v>8.5066162570888466E-3</c:v>
                </c:pt>
                <c:pt idx="28">
                  <c:v>9.2250922509225092E-3</c:v>
                </c:pt>
                <c:pt idx="29">
                  <c:v>8.9766606822262122E-3</c:v>
                </c:pt>
                <c:pt idx="30">
                  <c:v>8.8888888888888889E-3</c:v>
                </c:pt>
                <c:pt idx="31">
                  <c:v>8.6805555555555559E-3</c:v>
                </c:pt>
                <c:pt idx="32">
                  <c:v>9.7799511002444987E-3</c:v>
                </c:pt>
                <c:pt idx="33">
                  <c:v>9.5846645367412137E-3</c:v>
                </c:pt>
                <c:pt idx="34">
                  <c:v>8.5669781931464167E-3</c:v>
                </c:pt>
                <c:pt idx="35">
                  <c:v>8.9352196574832461E-3</c:v>
                </c:pt>
                <c:pt idx="36">
                  <c:v>9.7451274362818589E-3</c:v>
                </c:pt>
                <c:pt idx="37">
                  <c:v>9.4271211022480053E-3</c:v>
                </c:pt>
                <c:pt idx="38">
                  <c:v>8.9408528198074277E-3</c:v>
                </c:pt>
                <c:pt idx="39">
                  <c:v>9.823182711198428E-3</c:v>
                </c:pt>
                <c:pt idx="40">
                  <c:v>1.1228945726762321E-2</c:v>
                </c:pt>
                <c:pt idx="41">
                  <c:v>9.9648300117233298E-3</c:v>
                </c:pt>
                <c:pt idx="42">
                  <c:v>1.0303377218088151E-2</c:v>
                </c:pt>
                <c:pt idx="43">
                  <c:v>9.4813162297824882E-3</c:v>
                </c:pt>
                <c:pt idx="44">
                  <c:v>8.6862106406080351E-3</c:v>
                </c:pt>
                <c:pt idx="45">
                  <c:v>8.8587806149035952E-3</c:v>
                </c:pt>
                <c:pt idx="46">
                  <c:v>8.0482897384305842E-3</c:v>
                </c:pt>
                <c:pt idx="47">
                  <c:v>6.8526676456191872E-3</c:v>
                </c:pt>
                <c:pt idx="48">
                  <c:v>6.954102920723227E-3</c:v>
                </c:pt>
                <c:pt idx="49">
                  <c:v>5.8243727598566311E-3</c:v>
                </c:pt>
                <c:pt idx="50">
                  <c:v>5.6131260794473233E-3</c:v>
                </c:pt>
                <c:pt idx="51">
                  <c:v>5.96252129471891E-3</c:v>
                </c:pt>
                <c:pt idx="52">
                  <c:v>6.2761506276150627E-3</c:v>
                </c:pt>
                <c:pt idx="53">
                  <c:v>6.6334991708126038E-3</c:v>
                </c:pt>
                <c:pt idx="54">
                  <c:v>6.5014221861032099E-3</c:v>
                </c:pt>
                <c:pt idx="55">
                  <c:v>5.1383399209486164E-3</c:v>
                </c:pt>
                <c:pt idx="56">
                  <c:v>5.0329074719318622E-3</c:v>
                </c:pt>
                <c:pt idx="57">
                  <c:v>5.2651372696502444E-3</c:v>
                </c:pt>
                <c:pt idx="58">
                  <c:v>5.4684651841049947E-3</c:v>
                </c:pt>
                <c:pt idx="59">
                  <c:v>5.7409400789379264E-3</c:v>
                </c:pt>
                <c:pt idx="60">
                  <c:v>6.6294487090020936E-3</c:v>
                </c:pt>
                <c:pt idx="61">
                  <c:v>6.8119891008174387E-3</c:v>
                </c:pt>
                <c:pt idx="62">
                  <c:v>6.889763779527559E-3</c:v>
                </c:pt>
                <c:pt idx="63">
                  <c:v>6.3071586250394197E-3</c:v>
                </c:pt>
                <c:pt idx="64">
                  <c:v>7.3914382506929475E-3</c:v>
                </c:pt>
                <c:pt idx="65">
                  <c:v>8.3382966051220968E-3</c:v>
                </c:pt>
                <c:pt idx="66">
                  <c:v>8.1206496519721574E-3</c:v>
                </c:pt>
                <c:pt idx="67">
                  <c:v>8.4530853761623E-3</c:v>
                </c:pt>
                <c:pt idx="68">
                  <c:v>8.9285714285714281E-3</c:v>
                </c:pt>
                <c:pt idx="69">
                  <c:v>8.9720584465521665E-3</c:v>
                </c:pt>
                <c:pt idx="70">
                  <c:v>8.4479845522568188E-3</c:v>
                </c:pt>
                <c:pt idx="71">
                  <c:v>8.6344012724380824E-3</c:v>
                </c:pt>
                <c:pt idx="72">
                  <c:v>8.9705254164886804E-3</c:v>
                </c:pt>
                <c:pt idx="73">
                  <c:v>9.0219397170391638E-3</c:v>
                </c:pt>
                <c:pt idx="74">
                  <c:v>9.4466936572199737E-3</c:v>
                </c:pt>
                <c:pt idx="75">
                  <c:v>9.4769455075633321E-3</c:v>
                </c:pt>
                <c:pt idx="76">
                  <c:v>9.7741826761038094E-3</c:v>
                </c:pt>
                <c:pt idx="77">
                  <c:v>9.7118293265403607E-3</c:v>
                </c:pt>
                <c:pt idx="78">
                  <c:v>1.0309278350515464E-2</c:v>
                </c:pt>
                <c:pt idx="79">
                  <c:v>1.0257871491665479E-2</c:v>
                </c:pt>
                <c:pt idx="80">
                  <c:v>1.027077497665733E-2</c:v>
                </c:pt>
                <c:pt idx="81">
                  <c:v>1.0573248407643312E-2</c:v>
                </c:pt>
                <c:pt idx="82">
                  <c:v>1.0421545667447307E-2</c:v>
                </c:pt>
                <c:pt idx="83">
                  <c:v>9.7416812609457098E-3</c:v>
                </c:pt>
                <c:pt idx="84">
                  <c:v>9.1010213368389117E-3</c:v>
                </c:pt>
                <c:pt idx="85">
                  <c:v>9.0004737091425868E-3</c:v>
                </c:pt>
                <c:pt idx="86">
                  <c:v>8.9538602101416169E-3</c:v>
                </c:pt>
                <c:pt idx="87">
                  <c:v>8.7779103460030681E-3</c:v>
                </c:pt>
                <c:pt idx="88">
                  <c:v>9.1073186741056772E-3</c:v>
                </c:pt>
                <c:pt idx="89">
                  <c:v>9.0231463318948615E-3</c:v>
                </c:pt>
                <c:pt idx="90">
                  <c:v>8.6257741079327627E-3</c:v>
                </c:pt>
                <c:pt idx="91">
                  <c:v>8.4475834371970648E-3</c:v>
                </c:pt>
                <c:pt idx="92">
                  <c:v>8.6139389193422081E-3</c:v>
                </c:pt>
                <c:pt idx="93">
                  <c:v>8.839641434262949E-3</c:v>
                </c:pt>
                <c:pt idx="94">
                  <c:v>8.9253837915030353E-3</c:v>
                </c:pt>
                <c:pt idx="95">
                  <c:v>8.4004994891588147E-3</c:v>
                </c:pt>
                <c:pt idx="96">
                  <c:v>8.4745762711864406E-3</c:v>
                </c:pt>
                <c:pt idx="97">
                  <c:v>8.1484138779275347E-3</c:v>
                </c:pt>
                <c:pt idx="98">
                  <c:v>8.1496841394608673E-3</c:v>
                </c:pt>
                <c:pt idx="99">
                  <c:v>8.2452135836400056E-3</c:v>
                </c:pt>
                <c:pt idx="100">
                  <c:v>8.5236337116550431E-3</c:v>
                </c:pt>
                <c:pt idx="101">
                  <c:v>8.5406447091800983E-3</c:v>
                </c:pt>
                <c:pt idx="102">
                  <c:v>8.5723985740960781E-3</c:v>
                </c:pt>
                <c:pt idx="103">
                  <c:v>8.2283053704744324E-3</c:v>
                </c:pt>
                <c:pt idx="104">
                  <c:v>7.9890435973522019E-3</c:v>
                </c:pt>
                <c:pt idx="105">
                  <c:v>7.732144141552183E-3</c:v>
                </c:pt>
                <c:pt idx="106">
                  <c:v>7.5328913111396539E-3</c:v>
                </c:pt>
                <c:pt idx="107">
                  <c:v>7.5256173357970768E-3</c:v>
                </c:pt>
                <c:pt idx="108">
                  <c:v>7.3806736896865656E-3</c:v>
                </c:pt>
                <c:pt idx="109">
                  <c:v>7.4761697090523953E-3</c:v>
                </c:pt>
                <c:pt idx="110">
                  <c:v>7.1468985438194214E-3</c:v>
                </c:pt>
                <c:pt idx="111">
                  <c:v>6.9628265623201749E-3</c:v>
                </c:pt>
                <c:pt idx="112">
                  <c:v>6.677519935984106E-3</c:v>
                </c:pt>
                <c:pt idx="113">
                  <c:v>6.4851192077929071E-3</c:v>
                </c:pt>
                <c:pt idx="114">
                  <c:v>6.4094110199667664E-3</c:v>
                </c:pt>
                <c:pt idx="115">
                  <c:v>6.3614230739024585E-3</c:v>
                </c:pt>
                <c:pt idx="116">
                  <c:v>6.5240083507306888E-3</c:v>
                </c:pt>
                <c:pt idx="117">
                  <c:v>6.5700633634569443E-3</c:v>
                </c:pt>
                <c:pt idx="118">
                  <c:v>6.3966430417316993E-3</c:v>
                </c:pt>
                <c:pt idx="119">
                  <c:v>6.193270146933454E-3</c:v>
                </c:pt>
                <c:pt idx="120">
                  <c:v>5.9529690742021538E-3</c:v>
                </c:pt>
                <c:pt idx="121">
                  <c:v>5.5632138637258764E-3</c:v>
                </c:pt>
                <c:pt idx="122">
                  <c:v>5.4014240117849248E-3</c:v>
                </c:pt>
                <c:pt idx="123">
                  <c:v>5.5372379250459335E-3</c:v>
                </c:pt>
                <c:pt idx="124">
                  <c:v>5.5555555555555558E-3</c:v>
                </c:pt>
                <c:pt idx="125">
                  <c:v>5.489199491740788E-3</c:v>
                </c:pt>
                <c:pt idx="126">
                  <c:v>5.4375316135558925E-3</c:v>
                </c:pt>
                <c:pt idx="127">
                  <c:v>5.3590298394807024E-3</c:v>
                </c:pt>
                <c:pt idx="128">
                  <c:v>5.0936739054812897E-3</c:v>
                </c:pt>
                <c:pt idx="129">
                  <c:v>5.0309695360889898E-3</c:v>
                </c:pt>
                <c:pt idx="130">
                  <c:v>5.1232954692472894E-3</c:v>
                </c:pt>
                <c:pt idx="131">
                  <c:v>5.3287889853661178E-3</c:v>
                </c:pt>
                <c:pt idx="132">
                  <c:v>5.4106014831090364E-3</c:v>
                </c:pt>
                <c:pt idx="133">
                  <c:v>5.4808310729565725E-3</c:v>
                </c:pt>
                <c:pt idx="134">
                  <c:v>5.5432682885859065E-3</c:v>
                </c:pt>
                <c:pt idx="135">
                  <c:v>5.2732903657822048E-3</c:v>
                </c:pt>
                <c:pt idx="136">
                  <c:v>5.1433178570435651E-3</c:v>
                </c:pt>
                <c:pt idx="137">
                  <c:v>5.2024107345917669E-3</c:v>
                </c:pt>
                <c:pt idx="138">
                  <c:v>5.160285977859779E-3</c:v>
                </c:pt>
                <c:pt idx="139">
                  <c:v>5.3742802303262957E-3</c:v>
                </c:pt>
                <c:pt idx="140">
                  <c:v>5.1413881748071976E-3</c:v>
                </c:pt>
                <c:pt idx="141">
                  <c:v>5.2533718974116812E-3</c:v>
                </c:pt>
                <c:pt idx="142">
                  <c:v>5.3387605816594399E-3</c:v>
                </c:pt>
                <c:pt idx="143">
                  <c:v>5.2549862653768062E-3</c:v>
                </c:pt>
                <c:pt idx="144">
                  <c:v>5.2359136074254771E-3</c:v>
                </c:pt>
                <c:pt idx="145">
                  <c:v>5.1827441581785497E-3</c:v>
                </c:pt>
                <c:pt idx="146">
                  <c:v>5.2359171882522867E-3</c:v>
                </c:pt>
                <c:pt idx="147">
                  <c:v>5.1066386302192849E-3</c:v>
                </c:pt>
                <c:pt idx="148">
                  <c:v>5.2461784303675339E-3</c:v>
                </c:pt>
                <c:pt idx="149">
                  <c:v>5.2637911327678517E-3</c:v>
                </c:pt>
                <c:pt idx="150">
                  <c:v>5.058517166033105E-3</c:v>
                </c:pt>
                <c:pt idx="151">
                  <c:v>4.9719950879084677E-3</c:v>
                </c:pt>
                <c:pt idx="152">
                  <c:v>5.0490138183536077E-3</c:v>
                </c:pt>
                <c:pt idx="153">
                  <c:v>5.1241738725361754E-3</c:v>
                </c:pt>
                <c:pt idx="154">
                  <c:v>5.3218884120171672E-3</c:v>
                </c:pt>
                <c:pt idx="155">
                  <c:v>5.1698463094602565E-3</c:v>
                </c:pt>
                <c:pt idx="156">
                  <c:v>5.0850237847886708E-3</c:v>
                </c:pt>
                <c:pt idx="157">
                  <c:v>5.0766846577245768E-3</c:v>
                </c:pt>
                <c:pt idx="158">
                  <c:v>5.1405707623413443E-3</c:v>
                </c:pt>
                <c:pt idx="159">
                  <c:v>5.0639452267148945E-3</c:v>
                </c:pt>
                <c:pt idx="160">
                  <c:v>5.0413389796329904E-3</c:v>
                </c:pt>
                <c:pt idx="161">
                  <c:v>5.0745086390415368E-3</c:v>
                </c:pt>
                <c:pt idx="162">
                  <c:v>5.0113236640485712E-3</c:v>
                </c:pt>
                <c:pt idx="163">
                  <c:v>4.8576566477498305E-3</c:v>
                </c:pt>
                <c:pt idx="164">
                  <c:v>4.7459012670875156E-3</c:v>
                </c:pt>
                <c:pt idx="165">
                  <c:v>4.6556393670121096E-3</c:v>
                </c:pt>
                <c:pt idx="166">
                  <c:v>4.5692633455923322E-3</c:v>
                </c:pt>
                <c:pt idx="167">
                  <c:v>4.662004662004662E-3</c:v>
                </c:pt>
                <c:pt idx="168">
                  <c:v>4.6642611986271228E-3</c:v>
                </c:pt>
                <c:pt idx="169">
                  <c:v>4.4803446418955305E-3</c:v>
                </c:pt>
                <c:pt idx="170">
                  <c:v>4.3724005545483632E-3</c:v>
                </c:pt>
                <c:pt idx="171">
                  <c:v>4.4395817114482291E-3</c:v>
                </c:pt>
                <c:pt idx="172">
                  <c:v>4.6031644079045971E-3</c:v>
                </c:pt>
                <c:pt idx="173">
                  <c:v>4.7123544714060299E-3</c:v>
                </c:pt>
                <c:pt idx="174">
                  <c:v>4.6945378417813871E-3</c:v>
                </c:pt>
                <c:pt idx="175">
                  <c:v>4.6822180695823799E-3</c:v>
                </c:pt>
                <c:pt idx="176">
                  <c:v>4.7635035883661393E-3</c:v>
                </c:pt>
                <c:pt idx="177">
                  <c:v>4.7290681444136584E-3</c:v>
                </c:pt>
                <c:pt idx="178">
                  <c:v>4.8231849870469046E-3</c:v>
                </c:pt>
                <c:pt idx="179">
                  <c:v>4.9330214756538376E-3</c:v>
                </c:pt>
                <c:pt idx="180">
                  <c:v>4.6560984060984058E-3</c:v>
                </c:pt>
                <c:pt idx="181">
                  <c:v>4.7665303725122551E-3</c:v>
                </c:pt>
                <c:pt idx="182">
                  <c:v>4.852104133619483E-3</c:v>
                </c:pt>
                <c:pt idx="183">
                  <c:v>4.8239494904112178E-3</c:v>
                </c:pt>
                <c:pt idx="184">
                  <c:v>4.833894128240368E-3</c:v>
                </c:pt>
                <c:pt idx="185">
                  <c:v>4.8542522769326893E-3</c:v>
                </c:pt>
                <c:pt idx="186">
                  <c:v>4.6933514906862504E-3</c:v>
                </c:pt>
                <c:pt idx="187">
                  <c:v>4.5997933782653613E-3</c:v>
                </c:pt>
                <c:pt idx="188">
                  <c:v>4.601304545684381E-3</c:v>
                </c:pt>
                <c:pt idx="189">
                  <c:v>4.5077165996027097E-3</c:v>
                </c:pt>
                <c:pt idx="190">
                  <c:v>4.5630495526673334E-3</c:v>
                </c:pt>
                <c:pt idx="191">
                  <c:v>4.6491318195828624E-3</c:v>
                </c:pt>
                <c:pt idx="192">
                  <c:v>4.5689364242880509E-3</c:v>
                </c:pt>
                <c:pt idx="193">
                  <c:v>4.5228403437358664E-3</c:v>
                </c:pt>
                <c:pt idx="194">
                  <c:v>4.5014322739053338E-3</c:v>
                </c:pt>
                <c:pt idx="195">
                  <c:v>4.786586229359617E-3</c:v>
                </c:pt>
                <c:pt idx="196">
                  <c:v>4.8041178152702316E-3</c:v>
                </c:pt>
                <c:pt idx="197">
                  <c:v>4.7324040612631213E-3</c:v>
                </c:pt>
                <c:pt idx="198">
                  <c:v>4.7758256389475815E-3</c:v>
                </c:pt>
                <c:pt idx="199">
                  <c:v>4.5823665893271462E-3</c:v>
                </c:pt>
                <c:pt idx="200">
                  <c:v>4.5758431139503791E-3</c:v>
                </c:pt>
                <c:pt idx="201">
                  <c:v>4.3934068597745726E-3</c:v>
                </c:pt>
                <c:pt idx="202">
                  <c:v>4.7514967214672618E-3</c:v>
                </c:pt>
                <c:pt idx="203">
                  <c:v>4.8485253795225039E-3</c:v>
                </c:pt>
                <c:pt idx="204">
                  <c:v>4.9006168608636052E-3</c:v>
                </c:pt>
                <c:pt idx="205">
                  <c:v>4.8353594170327235E-3</c:v>
                </c:pt>
                <c:pt idx="206">
                  <c:v>4.7108908818089823E-3</c:v>
                </c:pt>
                <c:pt idx="207">
                  <c:v>4.6948356807511738E-3</c:v>
                </c:pt>
                <c:pt idx="208">
                  <c:v>4.8471841929993336E-3</c:v>
                </c:pt>
                <c:pt idx="209">
                  <c:v>4.9629657480166935E-3</c:v>
                </c:pt>
                <c:pt idx="210">
                  <c:v>5.1996430095844169E-3</c:v>
                </c:pt>
                <c:pt idx="211">
                  <c:v>5.1189284889538913E-3</c:v>
                </c:pt>
                <c:pt idx="212">
                  <c:v>5.0418242236736563E-3</c:v>
                </c:pt>
                <c:pt idx="213">
                  <c:v>4.7805977690543741E-3</c:v>
                </c:pt>
                <c:pt idx="214">
                  <c:v>4.6559751681324365E-3</c:v>
                </c:pt>
                <c:pt idx="215">
                  <c:v>4.8074964351191686E-3</c:v>
                </c:pt>
                <c:pt idx="216">
                  <c:v>5.2914719111032717E-3</c:v>
                </c:pt>
                <c:pt idx="217">
                  <c:v>6.1337253510417196E-3</c:v>
                </c:pt>
                <c:pt idx="218">
                  <c:v>7.3564593301435411E-3</c:v>
                </c:pt>
                <c:pt idx="219">
                  <c:v>7.7927138125852332E-3</c:v>
                </c:pt>
                <c:pt idx="220">
                  <c:v>7.8862132094071266E-3</c:v>
                </c:pt>
                <c:pt idx="221">
                  <c:v>7.894159783641547E-3</c:v>
                </c:pt>
                <c:pt idx="222">
                  <c:v>7.3953557166099686E-3</c:v>
                </c:pt>
                <c:pt idx="223">
                  <c:v>7.3209625978544503E-3</c:v>
                </c:pt>
                <c:pt idx="224">
                  <c:v>7.1377072819033887E-3</c:v>
                </c:pt>
                <c:pt idx="225">
                  <c:v>6.9817775605669199E-3</c:v>
                </c:pt>
                <c:pt idx="226">
                  <c:v>7.2512876118189214E-3</c:v>
                </c:pt>
                <c:pt idx="227">
                  <c:v>7.6475365457498645E-3</c:v>
                </c:pt>
                <c:pt idx="228">
                  <c:v>7.7514199799532243E-3</c:v>
                </c:pt>
                <c:pt idx="229">
                  <c:v>7.5674277213634306E-3</c:v>
                </c:pt>
                <c:pt idx="230">
                  <c:v>7.6659908768373034E-3</c:v>
                </c:pt>
                <c:pt idx="231">
                  <c:v>7.7544015763045824E-3</c:v>
                </c:pt>
                <c:pt idx="232">
                  <c:v>7.7198616600790511E-3</c:v>
                </c:pt>
                <c:pt idx="233">
                  <c:v>7.4016127091106028E-3</c:v>
                </c:pt>
                <c:pt idx="234">
                  <c:v>7.3382254836557703E-3</c:v>
                </c:pt>
                <c:pt idx="235">
                  <c:v>7.261853908586074E-3</c:v>
                </c:pt>
                <c:pt idx="236">
                  <c:v>7.3777666624984372E-3</c:v>
                </c:pt>
                <c:pt idx="237">
                  <c:v>7.3766993842589767E-3</c:v>
                </c:pt>
                <c:pt idx="238">
                  <c:v>7.7382403119668538E-3</c:v>
                </c:pt>
                <c:pt idx="239">
                  <c:v>7.5882352941176474E-3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lavoro'!$I$2:$I$396</c:f>
              <c:numCache>
                <c:formatCode>General</c:formatCode>
                <c:ptCount val="24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lavoro'!$J$2:$J$396</c:f>
              <c:numCache>
                <c:formatCode>General</c:formatCode>
                <c:ptCount val="2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lavoro'!$AI$2:$AI$396</c:f>
              <c:numCache>
                <c:formatCode>\+0;\-0;0</c:formatCode>
                <c:ptCount val="24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-1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-1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3</c:v>
                </c:pt>
                <c:pt idx="41">
                  <c:v>-1</c:v>
                </c:pt>
                <c:pt idx="42">
                  <c:v>1</c:v>
                </c:pt>
                <c:pt idx="43">
                  <c:v>-1</c:v>
                </c:pt>
                <c:pt idx="44">
                  <c:v>-1</c:v>
                </c:pt>
                <c:pt idx="45">
                  <c:v>1</c:v>
                </c:pt>
                <c:pt idx="46">
                  <c:v>-1</c:v>
                </c:pt>
                <c:pt idx="47">
                  <c:v>-2</c:v>
                </c:pt>
                <c:pt idx="48">
                  <c:v>1</c:v>
                </c:pt>
                <c:pt idx="49">
                  <c:v>-2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-3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4</c:v>
                </c:pt>
                <c:pt idx="65">
                  <c:v>4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5</c:v>
                </c:pt>
                <c:pt idx="75">
                  <c:v>3</c:v>
                </c:pt>
                <c:pt idx="76">
                  <c:v>6</c:v>
                </c:pt>
                <c:pt idx="77">
                  <c:v>3</c:v>
                </c:pt>
                <c:pt idx="78">
                  <c:v>9</c:v>
                </c:pt>
                <c:pt idx="79">
                  <c:v>2</c:v>
                </c:pt>
                <c:pt idx="80">
                  <c:v>5</c:v>
                </c:pt>
                <c:pt idx="81">
                  <c:v>6</c:v>
                </c:pt>
                <c:pt idx="82">
                  <c:v>6</c:v>
                </c:pt>
                <c:pt idx="83">
                  <c:v>0</c:v>
                </c:pt>
                <c:pt idx="84">
                  <c:v>1</c:v>
                </c:pt>
                <c:pt idx="85">
                  <c:v>5</c:v>
                </c:pt>
                <c:pt idx="86">
                  <c:v>3</c:v>
                </c:pt>
                <c:pt idx="87">
                  <c:v>5</c:v>
                </c:pt>
                <c:pt idx="88">
                  <c:v>8</c:v>
                </c:pt>
                <c:pt idx="89">
                  <c:v>4</c:v>
                </c:pt>
                <c:pt idx="90">
                  <c:v>2</c:v>
                </c:pt>
                <c:pt idx="91">
                  <c:v>5</c:v>
                </c:pt>
                <c:pt idx="92">
                  <c:v>10</c:v>
                </c:pt>
                <c:pt idx="93">
                  <c:v>10</c:v>
                </c:pt>
                <c:pt idx="94">
                  <c:v>8</c:v>
                </c:pt>
                <c:pt idx="95">
                  <c:v>-2</c:v>
                </c:pt>
                <c:pt idx="96">
                  <c:v>9</c:v>
                </c:pt>
                <c:pt idx="97">
                  <c:v>2</c:v>
                </c:pt>
                <c:pt idx="98">
                  <c:v>10</c:v>
                </c:pt>
                <c:pt idx="99">
                  <c:v>8</c:v>
                </c:pt>
                <c:pt idx="100">
                  <c:v>10</c:v>
                </c:pt>
                <c:pt idx="101">
                  <c:v>8</c:v>
                </c:pt>
                <c:pt idx="102">
                  <c:v>7</c:v>
                </c:pt>
                <c:pt idx="103">
                  <c:v>3</c:v>
                </c:pt>
                <c:pt idx="104">
                  <c:v>5</c:v>
                </c:pt>
                <c:pt idx="105">
                  <c:v>5</c:v>
                </c:pt>
                <c:pt idx="106">
                  <c:v>2</c:v>
                </c:pt>
                <c:pt idx="107">
                  <c:v>7</c:v>
                </c:pt>
                <c:pt idx="108">
                  <c:v>3</c:v>
                </c:pt>
                <c:pt idx="109">
                  <c:v>13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-1</c:v>
                </c:pt>
                <c:pt idx="114">
                  <c:v>2</c:v>
                </c:pt>
                <c:pt idx="115">
                  <c:v>0</c:v>
                </c:pt>
                <c:pt idx="116">
                  <c:v>7</c:v>
                </c:pt>
                <c:pt idx="117">
                  <c:v>3</c:v>
                </c:pt>
                <c:pt idx="118">
                  <c:v>-3</c:v>
                </c:pt>
                <c:pt idx="119">
                  <c:v>-3</c:v>
                </c:pt>
                <c:pt idx="120">
                  <c:v>-6</c:v>
                </c:pt>
                <c:pt idx="121">
                  <c:v>-15</c:v>
                </c:pt>
                <c:pt idx="122">
                  <c:v>-6</c:v>
                </c:pt>
                <c:pt idx="123">
                  <c:v>0</c:v>
                </c:pt>
                <c:pt idx="124">
                  <c:v>1</c:v>
                </c:pt>
                <c:pt idx="125">
                  <c:v>-5</c:v>
                </c:pt>
                <c:pt idx="126">
                  <c:v>-1</c:v>
                </c:pt>
                <c:pt idx="127">
                  <c:v>-2</c:v>
                </c:pt>
                <c:pt idx="128">
                  <c:v>-8</c:v>
                </c:pt>
                <c:pt idx="129">
                  <c:v>-6</c:v>
                </c:pt>
                <c:pt idx="130">
                  <c:v>-1</c:v>
                </c:pt>
                <c:pt idx="131">
                  <c:v>-1</c:v>
                </c:pt>
                <c:pt idx="132">
                  <c:v>0</c:v>
                </c:pt>
                <c:pt idx="133">
                  <c:v>-1</c:v>
                </c:pt>
                <c:pt idx="134">
                  <c:v>2</c:v>
                </c:pt>
                <c:pt idx="135">
                  <c:v>-9</c:v>
                </c:pt>
                <c:pt idx="136">
                  <c:v>-4</c:v>
                </c:pt>
                <c:pt idx="137">
                  <c:v>-2</c:v>
                </c:pt>
                <c:pt idx="138">
                  <c:v>-4</c:v>
                </c:pt>
                <c:pt idx="139">
                  <c:v>3</c:v>
                </c:pt>
                <c:pt idx="140">
                  <c:v>-8</c:v>
                </c:pt>
                <c:pt idx="141">
                  <c:v>4</c:v>
                </c:pt>
                <c:pt idx="142">
                  <c:v>3</c:v>
                </c:pt>
                <c:pt idx="143">
                  <c:v>-5</c:v>
                </c:pt>
                <c:pt idx="144">
                  <c:v>0</c:v>
                </c:pt>
                <c:pt idx="145">
                  <c:v>-3</c:v>
                </c:pt>
                <c:pt idx="146">
                  <c:v>1</c:v>
                </c:pt>
                <c:pt idx="147">
                  <c:v>-4</c:v>
                </c:pt>
                <c:pt idx="148">
                  <c:v>4</c:v>
                </c:pt>
                <c:pt idx="149">
                  <c:v>1</c:v>
                </c:pt>
                <c:pt idx="150">
                  <c:v>-6</c:v>
                </c:pt>
                <c:pt idx="151">
                  <c:v>-3</c:v>
                </c:pt>
                <c:pt idx="152">
                  <c:v>5</c:v>
                </c:pt>
                <c:pt idx="153">
                  <c:v>5</c:v>
                </c:pt>
                <c:pt idx="154">
                  <c:v>10</c:v>
                </c:pt>
                <c:pt idx="155">
                  <c:v>-2</c:v>
                </c:pt>
                <c:pt idx="156">
                  <c:v>2</c:v>
                </c:pt>
                <c:pt idx="157">
                  <c:v>4</c:v>
                </c:pt>
                <c:pt idx="158">
                  <c:v>4</c:v>
                </c:pt>
                <c:pt idx="159">
                  <c:v>2</c:v>
                </c:pt>
                <c:pt idx="160">
                  <c:v>4</c:v>
                </c:pt>
                <c:pt idx="161">
                  <c:v>5</c:v>
                </c:pt>
                <c:pt idx="162">
                  <c:v>3</c:v>
                </c:pt>
                <c:pt idx="163">
                  <c:v>0</c:v>
                </c:pt>
                <c:pt idx="164">
                  <c:v>1</c:v>
                </c:pt>
                <c:pt idx="165">
                  <c:v>-1</c:v>
                </c:pt>
                <c:pt idx="166">
                  <c:v>-3</c:v>
                </c:pt>
                <c:pt idx="167">
                  <c:v>5</c:v>
                </c:pt>
                <c:pt idx="168">
                  <c:v>2</c:v>
                </c:pt>
                <c:pt idx="169">
                  <c:v>-4</c:v>
                </c:pt>
                <c:pt idx="170">
                  <c:v>-3</c:v>
                </c:pt>
                <c:pt idx="171">
                  <c:v>6</c:v>
                </c:pt>
                <c:pt idx="172">
                  <c:v>4</c:v>
                </c:pt>
                <c:pt idx="173">
                  <c:v>6</c:v>
                </c:pt>
                <c:pt idx="174">
                  <c:v>1</c:v>
                </c:pt>
                <c:pt idx="175">
                  <c:v>1</c:v>
                </c:pt>
                <c:pt idx="176">
                  <c:v>4</c:v>
                </c:pt>
                <c:pt idx="177">
                  <c:v>0</c:v>
                </c:pt>
                <c:pt idx="178">
                  <c:v>2</c:v>
                </c:pt>
                <c:pt idx="179">
                  <c:v>3</c:v>
                </c:pt>
                <c:pt idx="180">
                  <c:v>-17</c:v>
                </c:pt>
                <c:pt idx="181">
                  <c:v>-4</c:v>
                </c:pt>
                <c:pt idx="182">
                  <c:v>-3</c:v>
                </c:pt>
                <c:pt idx="183">
                  <c:v>-4</c:v>
                </c:pt>
                <c:pt idx="184">
                  <c:v>0</c:v>
                </c:pt>
                <c:pt idx="185">
                  <c:v>-2</c:v>
                </c:pt>
                <c:pt idx="186">
                  <c:v>-9</c:v>
                </c:pt>
                <c:pt idx="187">
                  <c:v>-6</c:v>
                </c:pt>
                <c:pt idx="188">
                  <c:v>-5</c:v>
                </c:pt>
                <c:pt idx="189">
                  <c:v>-5</c:v>
                </c:pt>
                <c:pt idx="190">
                  <c:v>1</c:v>
                </c:pt>
                <c:pt idx="191">
                  <c:v>3</c:v>
                </c:pt>
                <c:pt idx="192">
                  <c:v>-5</c:v>
                </c:pt>
                <c:pt idx="193">
                  <c:v>-6</c:v>
                </c:pt>
                <c:pt idx="194">
                  <c:v>-5</c:v>
                </c:pt>
                <c:pt idx="195">
                  <c:v>4</c:v>
                </c:pt>
                <c:pt idx="196">
                  <c:v>-1</c:v>
                </c:pt>
                <c:pt idx="197">
                  <c:v>-3</c:v>
                </c:pt>
                <c:pt idx="198">
                  <c:v>0</c:v>
                </c:pt>
                <c:pt idx="199">
                  <c:v>-7</c:v>
                </c:pt>
                <c:pt idx="200">
                  <c:v>-4</c:v>
                </c:pt>
                <c:pt idx="201">
                  <c:v>-9</c:v>
                </c:pt>
                <c:pt idx="202">
                  <c:v>5</c:v>
                </c:pt>
                <c:pt idx="203">
                  <c:v>-5</c:v>
                </c:pt>
                <c:pt idx="204">
                  <c:v>-2</c:v>
                </c:pt>
                <c:pt idx="205">
                  <c:v>-1</c:v>
                </c:pt>
                <c:pt idx="206">
                  <c:v>-7</c:v>
                </c:pt>
                <c:pt idx="207">
                  <c:v>-5</c:v>
                </c:pt>
                <c:pt idx="208">
                  <c:v>1</c:v>
                </c:pt>
                <c:pt idx="209">
                  <c:v>1</c:v>
                </c:pt>
                <c:pt idx="210">
                  <c:v>2</c:v>
                </c:pt>
                <c:pt idx="211">
                  <c:v>-1</c:v>
                </c:pt>
                <c:pt idx="212">
                  <c:v>-1</c:v>
                </c:pt>
                <c:pt idx="213">
                  <c:v>-9</c:v>
                </c:pt>
                <c:pt idx="214">
                  <c:v>-6</c:v>
                </c:pt>
                <c:pt idx="215">
                  <c:v>1</c:v>
                </c:pt>
                <c:pt idx="216">
                  <c:v>2</c:v>
                </c:pt>
                <c:pt idx="217">
                  <c:v>1</c:v>
                </c:pt>
                <c:pt idx="218">
                  <c:v>2</c:v>
                </c:pt>
                <c:pt idx="219">
                  <c:v>-3</c:v>
                </c:pt>
                <c:pt idx="220">
                  <c:v>-8</c:v>
                </c:pt>
                <c:pt idx="221">
                  <c:v>-4</c:v>
                </c:pt>
                <c:pt idx="222">
                  <c:v>-8</c:v>
                </c:pt>
                <c:pt idx="223">
                  <c:v>1</c:v>
                </c:pt>
                <c:pt idx="224">
                  <c:v>-2</c:v>
                </c:pt>
                <c:pt idx="225">
                  <c:v>1</c:v>
                </c:pt>
                <c:pt idx="226">
                  <c:v>7</c:v>
                </c:pt>
                <c:pt idx="227">
                  <c:v>6</c:v>
                </c:pt>
                <c:pt idx="228">
                  <c:v>3</c:v>
                </c:pt>
                <c:pt idx="229">
                  <c:v>1</c:v>
                </c:pt>
                <c:pt idx="230">
                  <c:v>4</c:v>
                </c:pt>
                <c:pt idx="231">
                  <c:v>1</c:v>
                </c:pt>
                <c:pt idx="232">
                  <c:v>3</c:v>
                </c:pt>
                <c:pt idx="233">
                  <c:v>-2</c:v>
                </c:pt>
                <c:pt idx="234">
                  <c:v>-2</c:v>
                </c:pt>
                <c:pt idx="235">
                  <c:v>-2</c:v>
                </c:pt>
                <c:pt idx="236">
                  <c:v>-1</c:v>
                </c:pt>
                <c:pt idx="237">
                  <c:v>3</c:v>
                </c:pt>
                <c:pt idx="238">
                  <c:v>6</c:v>
                </c:pt>
                <c:pt idx="2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lavoro'!$J$2:$J$396</c:f>
              <c:numCache>
                <c:formatCode>General</c:formatCode>
                <c:ptCount val="2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lavoro'!$J$2:$J$396</c:f>
              <c:numCache>
                <c:formatCode>General</c:formatCode>
                <c:ptCount val="2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lavoro'!$I$2:$I$396</c:f>
              <c:numCache>
                <c:formatCode>General</c:formatCode>
                <c:ptCount val="24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lavoro'!$N$2:$N$396</c:f>
              <c:numCache>
                <c:formatCode>General</c:formatCode>
                <c:ptCount val="242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lavoro'!$O$2:$O$396</c:f>
              <c:numCache>
                <c:formatCode>General</c:formatCode>
                <c:ptCount val="242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lavoro'!$BB$2:$BB$396</c:f>
              <c:numCache>
                <c:formatCode>0.0%</c:formatCode>
                <c:ptCount val="242"/>
                <c:pt idx="0">
                  <c:v>1.1825348696179502E-2</c:v>
                </c:pt>
                <c:pt idx="1">
                  <c:v>1.1800302571860818E-2</c:v>
                </c:pt>
                <c:pt idx="2">
                  <c:v>1.1789600967351875E-2</c:v>
                </c:pt>
                <c:pt idx="3">
                  <c:v>1.1151295961422544E-2</c:v>
                </c:pt>
                <c:pt idx="4">
                  <c:v>1.1380652890086853E-2</c:v>
                </c:pt>
                <c:pt idx="5">
                  <c:v>1.2169783318492134E-2</c:v>
                </c:pt>
                <c:pt idx="6">
                  <c:v>1.2073027090694936E-2</c:v>
                </c:pt>
                <c:pt idx="7">
                  <c:v>1.197429906542056E-2</c:v>
                </c:pt>
                <c:pt idx="8">
                  <c:v>1.2742542716478424E-2</c:v>
                </c:pt>
                <c:pt idx="9">
                  <c:v>1.4634146341463415E-2</c:v>
                </c:pt>
                <c:pt idx="10">
                  <c:v>1.3989927252378288E-2</c:v>
                </c:pt>
                <c:pt idx="11">
                  <c:v>1.3599777962808771E-2</c:v>
                </c:pt>
                <c:pt idx="12">
                  <c:v>1.3168724279835391E-2</c:v>
                </c:pt>
                <c:pt idx="13">
                  <c:v>1.4126596033686498E-2</c:v>
                </c:pt>
                <c:pt idx="14">
                  <c:v>1.395224040783472E-2</c:v>
                </c:pt>
                <c:pt idx="15">
                  <c:v>1.4869888475836431E-2</c:v>
                </c:pt>
                <c:pt idx="16">
                  <c:v>1.5873015873015872E-2</c:v>
                </c:pt>
                <c:pt idx="17">
                  <c:v>1.5818613234906406E-2</c:v>
                </c:pt>
                <c:pt idx="18">
                  <c:v>1.5893694632621157E-2</c:v>
                </c:pt>
                <c:pt idx="19">
                  <c:v>1.264516129032258E-2</c:v>
                </c:pt>
                <c:pt idx="20">
                  <c:v>1.3523858127073234E-2</c:v>
                </c:pt>
                <c:pt idx="21">
                  <c:v>1.3360221830098312E-2</c:v>
                </c:pt>
                <c:pt idx="22">
                  <c:v>1.4992503748125937E-2</c:v>
                </c:pt>
                <c:pt idx="23">
                  <c:v>1.549053356282272E-2</c:v>
                </c:pt>
                <c:pt idx="24">
                  <c:v>1.5399657785382548E-2</c:v>
                </c:pt>
                <c:pt idx="25">
                  <c:v>1.6731328806983511E-2</c:v>
                </c:pt>
                <c:pt idx="26">
                  <c:v>1.7249640632486823E-2</c:v>
                </c:pt>
                <c:pt idx="27">
                  <c:v>1.8448438978240302E-2</c:v>
                </c:pt>
                <c:pt idx="28">
                  <c:v>1.8792576932111817E-2</c:v>
                </c:pt>
                <c:pt idx="29">
                  <c:v>1.8177580983453741E-2</c:v>
                </c:pt>
                <c:pt idx="30">
                  <c:v>1.8531387537641882E-2</c:v>
                </c:pt>
                <c:pt idx="31">
                  <c:v>1.8620689655172412E-2</c:v>
                </c:pt>
                <c:pt idx="32">
                  <c:v>1.9851116625310174E-2</c:v>
                </c:pt>
                <c:pt idx="33">
                  <c:v>2.0726543347448185E-2</c:v>
                </c:pt>
                <c:pt idx="34">
                  <c:v>2.1467688937568456E-2</c:v>
                </c:pt>
                <c:pt idx="35">
                  <c:v>2.1372088053002777E-2</c:v>
                </c:pt>
                <c:pt idx="36">
                  <c:v>2.0992366412213741E-2</c:v>
                </c:pt>
                <c:pt idx="37">
                  <c:v>2.3924449108079747E-2</c:v>
                </c:pt>
                <c:pt idx="38">
                  <c:v>2.4128686327077747E-2</c:v>
                </c:pt>
                <c:pt idx="39">
                  <c:v>2.4360535931790498E-2</c:v>
                </c:pt>
                <c:pt idx="40">
                  <c:v>2.5039745627980923E-2</c:v>
                </c:pt>
                <c:pt idx="41">
                  <c:v>2.5116822429906541E-2</c:v>
                </c:pt>
                <c:pt idx="42">
                  <c:v>2.5868725868725868E-2</c:v>
                </c:pt>
                <c:pt idx="43">
                  <c:v>2.6140049608853272E-2</c:v>
                </c:pt>
                <c:pt idx="44">
                  <c:v>2.8646814926498305E-2</c:v>
                </c:pt>
                <c:pt idx="45">
                  <c:v>2.9351662641649637E-2</c:v>
                </c:pt>
                <c:pt idx="46">
                  <c:v>3.1244290151653573E-2</c:v>
                </c:pt>
                <c:pt idx="47">
                  <c:v>3.3578739450529721E-2</c:v>
                </c:pt>
                <c:pt idx="48">
                  <c:v>3.3750869867780101E-2</c:v>
                </c:pt>
                <c:pt idx="49">
                  <c:v>3.4895655148819704E-2</c:v>
                </c:pt>
                <c:pt idx="50">
                  <c:v>3.4719892653471987E-2</c:v>
                </c:pt>
                <c:pt idx="51">
                  <c:v>3.5945005797581579E-2</c:v>
                </c:pt>
                <c:pt idx="52">
                  <c:v>3.8893409275834012E-2</c:v>
                </c:pt>
                <c:pt idx="53">
                  <c:v>3.9461020211742061E-2</c:v>
                </c:pt>
                <c:pt idx="54">
                  <c:v>3.978612989463752E-2</c:v>
                </c:pt>
                <c:pt idx="55">
                  <c:v>3.835446953294154E-2</c:v>
                </c:pt>
                <c:pt idx="56">
                  <c:v>4.0754257907542578E-2</c:v>
                </c:pt>
                <c:pt idx="57">
                  <c:v>4.2196618285201257E-2</c:v>
                </c:pt>
                <c:pt idx="58">
                  <c:v>4.5541635961680177E-2</c:v>
                </c:pt>
                <c:pt idx="59">
                  <c:v>4.4473229706390331E-2</c:v>
                </c:pt>
                <c:pt idx="60">
                  <c:v>4.4956448440573192E-2</c:v>
                </c:pt>
                <c:pt idx="61">
                  <c:v>4.4954632939235635E-2</c:v>
                </c:pt>
                <c:pt idx="62">
                  <c:v>4.3701106015646078E-2</c:v>
                </c:pt>
                <c:pt idx="63">
                  <c:v>4.5023696682464455E-2</c:v>
                </c:pt>
                <c:pt idx="64">
                  <c:v>4.5957557609686242E-2</c:v>
                </c:pt>
                <c:pt idx="65">
                  <c:v>4.9814316813932641E-2</c:v>
                </c:pt>
                <c:pt idx="66">
                  <c:v>4.9456725365305355E-2</c:v>
                </c:pt>
                <c:pt idx="67">
                  <c:v>4.9270072992700732E-2</c:v>
                </c:pt>
                <c:pt idx="68">
                  <c:v>4.8236820379761763E-2</c:v>
                </c:pt>
                <c:pt idx="69">
                  <c:v>4.7176308539944901E-2</c:v>
                </c:pt>
                <c:pt idx="70">
                  <c:v>4.6904523730132264E-2</c:v>
                </c:pt>
                <c:pt idx="71">
                  <c:v>4.5836023240800515E-2</c:v>
                </c:pt>
                <c:pt idx="72">
                  <c:v>4.6497080900750623E-2</c:v>
                </c:pt>
                <c:pt idx="73">
                  <c:v>4.7350392907515616E-2</c:v>
                </c:pt>
                <c:pt idx="74">
                  <c:v>4.8192771084337352E-2</c:v>
                </c:pt>
                <c:pt idx="75">
                  <c:v>4.8639042185015434E-2</c:v>
                </c:pt>
                <c:pt idx="76">
                  <c:v>4.6942940811074627E-2</c:v>
                </c:pt>
                <c:pt idx="77">
                  <c:v>4.598092643051771E-2</c:v>
                </c:pt>
                <c:pt idx="78">
                  <c:v>4.5802147738366418E-2</c:v>
                </c:pt>
                <c:pt idx="79">
                  <c:v>4.686265212581002E-2</c:v>
                </c:pt>
                <c:pt idx="80">
                  <c:v>4.6794677955851224E-2</c:v>
                </c:pt>
                <c:pt idx="81">
                  <c:v>4.6990572878897754E-2</c:v>
                </c:pt>
                <c:pt idx="82">
                  <c:v>4.6414369943781709E-2</c:v>
                </c:pt>
                <c:pt idx="83">
                  <c:v>4.4528597545050924E-2</c:v>
                </c:pt>
                <c:pt idx="84">
                  <c:v>4.2957659548203929E-2</c:v>
                </c:pt>
                <c:pt idx="85">
                  <c:v>4.3617210155648935E-2</c:v>
                </c:pt>
                <c:pt idx="86">
                  <c:v>4.437446321213856E-2</c:v>
                </c:pt>
                <c:pt idx="87">
                  <c:v>4.5293315143246929E-2</c:v>
                </c:pt>
                <c:pt idx="88">
                  <c:v>4.7181211579887562E-2</c:v>
                </c:pt>
                <c:pt idx="89">
                  <c:v>4.8128342245989303E-2</c:v>
                </c:pt>
                <c:pt idx="90">
                  <c:v>4.8639815437854464E-2</c:v>
                </c:pt>
                <c:pt idx="91">
                  <c:v>4.9820755584152956E-2</c:v>
                </c:pt>
                <c:pt idx="92">
                  <c:v>4.949022010239356E-2</c:v>
                </c:pt>
                <c:pt idx="93">
                  <c:v>4.8875486870209824E-2</c:v>
                </c:pt>
                <c:pt idx="94">
                  <c:v>4.9027081243731195E-2</c:v>
                </c:pt>
                <c:pt idx="95">
                  <c:v>4.8044478527607362E-2</c:v>
                </c:pt>
                <c:pt idx="96">
                  <c:v>4.758776731625429E-2</c:v>
                </c:pt>
                <c:pt idx="97">
                  <c:v>4.5654813529921942E-2</c:v>
                </c:pt>
                <c:pt idx="98">
                  <c:v>4.4057241287928976E-2</c:v>
                </c:pt>
                <c:pt idx="99">
                  <c:v>4.563333439928368E-2</c:v>
                </c:pt>
                <c:pt idx="100">
                  <c:v>4.6138601597820031E-2</c:v>
                </c:pt>
                <c:pt idx="101">
                  <c:v>4.6066577101059859E-2</c:v>
                </c:pt>
                <c:pt idx="102">
                  <c:v>4.5108913155337028E-2</c:v>
                </c:pt>
                <c:pt idx="103">
                  <c:v>4.3518569013470031E-2</c:v>
                </c:pt>
                <c:pt idx="104">
                  <c:v>4.3250566686641831E-2</c:v>
                </c:pt>
                <c:pt idx="105">
                  <c:v>4.1810022438294688E-2</c:v>
                </c:pt>
                <c:pt idx="106">
                  <c:v>4.0763748434941731E-2</c:v>
                </c:pt>
                <c:pt idx="107">
                  <c:v>4.0122810690112344E-2</c:v>
                </c:pt>
                <c:pt idx="108">
                  <c:v>3.875500660088161E-2</c:v>
                </c:pt>
                <c:pt idx="109">
                  <c:v>3.7998624484181572E-2</c:v>
                </c:pt>
                <c:pt idx="110">
                  <c:v>3.6612326700964898E-2</c:v>
                </c:pt>
                <c:pt idx="111">
                  <c:v>3.5556532688425638E-2</c:v>
                </c:pt>
                <c:pt idx="112">
                  <c:v>3.4894256906556648E-2</c:v>
                </c:pt>
                <c:pt idx="113">
                  <c:v>3.4595042255641931E-2</c:v>
                </c:pt>
                <c:pt idx="114">
                  <c:v>3.3965942108941119E-2</c:v>
                </c:pt>
                <c:pt idx="115">
                  <c:v>3.3115437109403061E-2</c:v>
                </c:pt>
                <c:pt idx="116">
                  <c:v>3.199943860634024E-2</c:v>
                </c:pt>
                <c:pt idx="117">
                  <c:v>3.059436097262162E-2</c:v>
                </c:pt>
                <c:pt idx="118">
                  <c:v>2.9651114610093645E-2</c:v>
                </c:pt>
                <c:pt idx="119">
                  <c:v>2.8704245497691957E-2</c:v>
                </c:pt>
                <c:pt idx="120">
                  <c:v>2.8186352880987402E-2</c:v>
                </c:pt>
                <c:pt idx="121">
                  <c:v>2.7839713594824608E-2</c:v>
                </c:pt>
                <c:pt idx="122">
                  <c:v>2.6688176999308595E-2</c:v>
                </c:pt>
                <c:pt idx="123">
                  <c:v>2.5748107198654009E-2</c:v>
                </c:pt>
                <c:pt idx="124">
                  <c:v>2.4844537443635614E-2</c:v>
                </c:pt>
                <c:pt idx="125">
                  <c:v>2.3791295303855431E-2</c:v>
                </c:pt>
                <c:pt idx="126">
                  <c:v>2.2918529240637461E-2</c:v>
                </c:pt>
                <c:pt idx="127">
                  <c:v>2.2101302298255677E-2</c:v>
                </c:pt>
                <c:pt idx="128">
                  <c:v>2.1986824478296297E-2</c:v>
                </c:pt>
                <c:pt idx="129">
                  <c:v>2.1385357895452383E-2</c:v>
                </c:pt>
                <c:pt idx="130">
                  <c:v>2.1155191903967273E-2</c:v>
                </c:pt>
                <c:pt idx="131">
                  <c:v>2.0420077752862659E-2</c:v>
                </c:pt>
                <c:pt idx="132">
                  <c:v>1.9341068014561456E-2</c:v>
                </c:pt>
                <c:pt idx="133">
                  <c:v>1.8596055930319714E-2</c:v>
                </c:pt>
                <c:pt idx="134">
                  <c:v>1.821204757641642E-2</c:v>
                </c:pt>
                <c:pt idx="135">
                  <c:v>1.8026901294498382E-2</c:v>
                </c:pt>
                <c:pt idx="136">
                  <c:v>1.7583020538464417E-2</c:v>
                </c:pt>
                <c:pt idx="137">
                  <c:v>1.6872600177217683E-2</c:v>
                </c:pt>
                <c:pt idx="138">
                  <c:v>1.5950711085135398E-2</c:v>
                </c:pt>
                <c:pt idx="139">
                  <c:v>1.5363448750286631E-2</c:v>
                </c:pt>
                <c:pt idx="140">
                  <c:v>1.48679795072668E-2</c:v>
                </c:pt>
                <c:pt idx="141">
                  <c:v>1.483514533473719E-2</c:v>
                </c:pt>
                <c:pt idx="142">
                  <c:v>1.4871241108946219E-2</c:v>
                </c:pt>
                <c:pt idx="143">
                  <c:v>1.4345119174836222E-2</c:v>
                </c:pt>
                <c:pt idx="144">
                  <c:v>1.3835263835263836E-2</c:v>
                </c:pt>
                <c:pt idx="145">
                  <c:v>1.3439238936240426E-2</c:v>
                </c:pt>
                <c:pt idx="146">
                  <c:v>1.3194577694504328E-2</c:v>
                </c:pt>
                <c:pt idx="147">
                  <c:v>1.3313243528909079E-2</c:v>
                </c:pt>
                <c:pt idx="148">
                  <c:v>1.3401624709873237E-2</c:v>
                </c:pt>
                <c:pt idx="149">
                  <c:v>1.372609842022467E-2</c:v>
                </c:pt>
                <c:pt idx="150">
                  <c:v>1.3828469992658418E-2</c:v>
                </c:pt>
                <c:pt idx="151">
                  <c:v>1.35470247441659E-2</c:v>
                </c:pt>
                <c:pt idx="152">
                  <c:v>1.3241638545982658E-2</c:v>
                </c:pt>
                <c:pt idx="153">
                  <c:v>1.3179832429352299E-2</c:v>
                </c:pt>
                <c:pt idx="154">
                  <c:v>1.3361256544502619E-2</c:v>
                </c:pt>
                <c:pt idx="155">
                  <c:v>1.3682455177271173E-2</c:v>
                </c:pt>
                <c:pt idx="156">
                  <c:v>1.3957810043088485E-2</c:v>
                </c:pt>
                <c:pt idx="157">
                  <c:v>1.3947786241131901E-2</c:v>
                </c:pt>
                <c:pt idx="158">
                  <c:v>1.3675078552654981E-2</c:v>
                </c:pt>
                <c:pt idx="159">
                  <c:v>1.3873598269697295E-2</c:v>
                </c:pt>
                <c:pt idx="160">
                  <c:v>1.3839571987787487E-2</c:v>
                </c:pt>
                <c:pt idx="161">
                  <c:v>1.3741276499689621E-2</c:v>
                </c:pt>
                <c:pt idx="162">
                  <c:v>1.3631946693813336E-2</c:v>
                </c:pt>
                <c:pt idx="163">
                  <c:v>1.3735612265372758E-2</c:v>
                </c:pt>
                <c:pt idx="164">
                  <c:v>1.3903455694500471E-2</c:v>
                </c:pt>
                <c:pt idx="165">
                  <c:v>1.3908953172897361E-2</c:v>
                </c:pt>
                <c:pt idx="166">
                  <c:v>1.3883231794507371E-2</c:v>
                </c:pt>
                <c:pt idx="167">
                  <c:v>1.374684666257585E-2</c:v>
                </c:pt>
                <c:pt idx="168">
                  <c:v>1.3563584541872746E-2</c:v>
                </c:pt>
                <c:pt idx="169">
                  <c:v>1.3501312857722669E-2</c:v>
                </c:pt>
                <c:pt idx="170">
                  <c:v>1.3515617956346766E-2</c:v>
                </c:pt>
                <c:pt idx="171">
                  <c:v>1.3481819358178054E-2</c:v>
                </c:pt>
                <c:pt idx="172">
                  <c:v>1.3377659149391851E-2</c:v>
                </c:pt>
                <c:pt idx="173">
                  <c:v>1.3112911905289482E-2</c:v>
                </c:pt>
                <c:pt idx="174">
                  <c:v>1.3020772163891041E-2</c:v>
                </c:pt>
                <c:pt idx="175">
                  <c:v>1.2934813814722565E-2</c:v>
                </c:pt>
                <c:pt idx="176">
                  <c:v>1.2778223071706023E-2</c:v>
                </c:pt>
                <c:pt idx="177">
                  <c:v>1.2752895427788452E-2</c:v>
                </c:pt>
                <c:pt idx="178">
                  <c:v>1.2643704362229972E-2</c:v>
                </c:pt>
                <c:pt idx="179">
                  <c:v>1.2465781317164771E-2</c:v>
                </c:pt>
                <c:pt idx="180">
                  <c:v>1.2126020793880102E-2</c:v>
                </c:pt>
                <c:pt idx="181">
                  <c:v>1.177336276674025E-2</c:v>
                </c:pt>
                <c:pt idx="182">
                  <c:v>1.1470820684408399E-2</c:v>
                </c:pt>
                <c:pt idx="183">
                  <c:v>1.1234138850723349E-2</c:v>
                </c:pt>
                <c:pt idx="184">
                  <c:v>1.1251634774857711E-2</c:v>
                </c:pt>
                <c:pt idx="185">
                  <c:v>1.1091525030285885E-2</c:v>
                </c:pt>
                <c:pt idx="186">
                  <c:v>1.0883745738400882E-2</c:v>
                </c:pt>
                <c:pt idx="187">
                  <c:v>1.0557020813026776E-2</c:v>
                </c:pt>
                <c:pt idx="188">
                  <c:v>1.017524831601781E-2</c:v>
                </c:pt>
                <c:pt idx="189">
                  <c:v>9.9659526173925383E-3</c:v>
                </c:pt>
                <c:pt idx="190">
                  <c:v>9.7206719697076737E-3</c:v>
                </c:pt>
                <c:pt idx="191">
                  <c:v>9.6668356426720739E-3</c:v>
                </c:pt>
                <c:pt idx="192">
                  <c:v>9.3643189331540314E-3</c:v>
                </c:pt>
                <c:pt idx="193">
                  <c:v>8.9077235120686403E-3</c:v>
                </c:pt>
                <c:pt idx="194">
                  <c:v>8.5695862886619387E-3</c:v>
                </c:pt>
                <c:pt idx="195">
                  <c:v>8.4575945606058505E-3</c:v>
                </c:pt>
                <c:pt idx="196">
                  <c:v>8.3364884865590478E-3</c:v>
                </c:pt>
                <c:pt idx="197">
                  <c:v>8.1993083763311006E-3</c:v>
                </c:pt>
                <c:pt idx="198">
                  <c:v>8.2149018319231087E-3</c:v>
                </c:pt>
                <c:pt idx="199">
                  <c:v>7.9276896544672494E-3</c:v>
                </c:pt>
                <c:pt idx="200">
                  <c:v>7.575500220810545E-3</c:v>
                </c:pt>
                <c:pt idx="201">
                  <c:v>7.2799918734974432E-3</c:v>
                </c:pt>
                <c:pt idx="202">
                  <c:v>6.9815333715944772E-3</c:v>
                </c:pt>
                <c:pt idx="203">
                  <c:v>6.7775392215589014E-3</c:v>
                </c:pt>
                <c:pt idx="204">
                  <c:v>6.638029397946171E-3</c:v>
                </c:pt>
                <c:pt idx="205">
                  <c:v>6.5929505629108041E-3</c:v>
                </c:pt>
                <c:pt idx="206">
                  <c:v>6.3595232693154672E-3</c:v>
                </c:pt>
                <c:pt idx="207">
                  <c:v>6.2900609058751562E-3</c:v>
                </c:pt>
                <c:pt idx="208">
                  <c:v>6.15857333006642E-3</c:v>
                </c:pt>
                <c:pt idx="209">
                  <c:v>5.9899595611760904E-3</c:v>
                </c:pt>
                <c:pt idx="210">
                  <c:v>5.7065842674468292E-3</c:v>
                </c:pt>
                <c:pt idx="211">
                  <c:v>5.6240905098388812E-3</c:v>
                </c:pt>
                <c:pt idx="212">
                  <c:v>5.6065239551478085E-3</c:v>
                </c:pt>
                <c:pt idx="213">
                  <c:v>5.5272717803153603E-3</c:v>
                </c:pt>
                <c:pt idx="214">
                  <c:v>5.2743916284440865E-3</c:v>
                </c:pt>
                <c:pt idx="215">
                  <c:v>5.1324813672826933E-3</c:v>
                </c:pt>
                <c:pt idx="216">
                  <c:v>5.0895503156809692E-3</c:v>
                </c:pt>
                <c:pt idx="217">
                  <c:v>5.0252868841937724E-3</c:v>
                </c:pt>
                <c:pt idx="218">
                  <c:v>4.9875949561347414E-3</c:v>
                </c:pt>
                <c:pt idx="219">
                  <c:v>5.0285845394925531E-3</c:v>
                </c:pt>
                <c:pt idx="220">
                  <c:v>4.9333959796314872E-3</c:v>
                </c:pt>
                <c:pt idx="221">
                  <c:v>4.8990789731530471E-3</c:v>
                </c:pt>
                <c:pt idx="222">
                  <c:v>4.8531772259465585E-3</c:v>
                </c:pt>
                <c:pt idx="223">
                  <c:v>4.838790553076267E-3</c:v>
                </c:pt>
                <c:pt idx="224">
                  <c:v>4.8878235139892881E-3</c:v>
                </c:pt>
                <c:pt idx="225">
                  <c:v>4.9189400958913479E-3</c:v>
                </c:pt>
                <c:pt idx="226">
                  <c:v>5.1137420194632124E-3</c:v>
                </c:pt>
                <c:pt idx="227">
                  <c:v>5.1751395682031517E-3</c:v>
                </c:pt>
                <c:pt idx="228">
                  <c:v>5.2240181918751152E-3</c:v>
                </c:pt>
                <c:pt idx="229">
                  <c:v>5.1865760646854107E-3</c:v>
                </c:pt>
                <c:pt idx="230">
                  <c:v>5.1533846846517966E-3</c:v>
                </c:pt>
                <c:pt idx="231">
                  <c:v>5.1653142787937509E-3</c:v>
                </c:pt>
                <c:pt idx="232">
                  <c:v>5.2822315619365772E-3</c:v>
                </c:pt>
                <c:pt idx="233">
                  <c:v>5.4412780396985074E-3</c:v>
                </c:pt>
                <c:pt idx="234">
                  <c:v>5.5902329363371117E-3</c:v>
                </c:pt>
                <c:pt idx="235">
                  <c:v>5.5409740449110529E-3</c:v>
                </c:pt>
                <c:pt idx="236">
                  <c:v>5.5116152407113598E-3</c:v>
                </c:pt>
                <c:pt idx="237">
                  <c:v>5.4178837275040042E-3</c:v>
                </c:pt>
                <c:pt idx="238">
                  <c:v>5.5068014856647415E-3</c:v>
                </c:pt>
                <c:pt idx="239">
                  <c:v>5.6684784825022866E-3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lavoro'!$BE$2:$BE$396</c:f>
              <c:numCache>
                <c:formatCode>0.0%</c:formatCode>
                <c:ptCount val="242"/>
                <c:pt idx="0">
                  <c:v>7.3377804730139481E-2</c:v>
                </c:pt>
                <c:pt idx="1">
                  <c:v>7.4432677760968236E-2</c:v>
                </c:pt>
                <c:pt idx="2">
                  <c:v>7.5272067714631199E-2</c:v>
                </c:pt>
                <c:pt idx="3">
                  <c:v>7.715491259795057E-2</c:v>
                </c:pt>
                <c:pt idx="4">
                  <c:v>8.2659478885893978E-2</c:v>
                </c:pt>
                <c:pt idx="5">
                  <c:v>8.9344018996734942E-2</c:v>
                </c:pt>
                <c:pt idx="6">
                  <c:v>9.6584216725559488E-2</c:v>
                </c:pt>
                <c:pt idx="7">
                  <c:v>0.10397196261682243</c:v>
                </c:pt>
                <c:pt idx="8">
                  <c:v>0.10889081957717926</c:v>
                </c:pt>
                <c:pt idx="9">
                  <c:v>0.11449067431850789</c:v>
                </c:pt>
                <c:pt idx="10">
                  <c:v>0.13654168998321209</c:v>
                </c:pt>
                <c:pt idx="11">
                  <c:v>0.14238134887593673</c:v>
                </c:pt>
                <c:pt idx="12">
                  <c:v>0.15253772290809328</c:v>
                </c:pt>
                <c:pt idx="13">
                  <c:v>0.15729421352893236</c:v>
                </c:pt>
                <c:pt idx="14">
                  <c:v>0.16769519720955192</c:v>
                </c:pt>
                <c:pt idx="15">
                  <c:v>0.17419012214551249</c:v>
                </c:pt>
                <c:pt idx="16">
                  <c:v>0.17407407407407408</c:v>
                </c:pt>
                <c:pt idx="17">
                  <c:v>0.17453203269180068</c:v>
                </c:pt>
                <c:pt idx="18">
                  <c:v>0.18368942157373633</c:v>
                </c:pt>
                <c:pt idx="19">
                  <c:v>0.19122580645161291</c:v>
                </c:pt>
                <c:pt idx="20">
                  <c:v>0.19775452921663689</c:v>
                </c:pt>
                <c:pt idx="21">
                  <c:v>0.20695739853793799</c:v>
                </c:pt>
                <c:pt idx="22">
                  <c:v>0.21064467766116943</c:v>
                </c:pt>
                <c:pt idx="23">
                  <c:v>0.21735923284976641</c:v>
                </c:pt>
                <c:pt idx="24">
                  <c:v>0.21608408702028845</c:v>
                </c:pt>
                <c:pt idx="25">
                  <c:v>0.22090203685741999</c:v>
                </c:pt>
                <c:pt idx="26">
                  <c:v>0.2268806899856253</c:v>
                </c:pt>
                <c:pt idx="27">
                  <c:v>0.23178807947019867</c:v>
                </c:pt>
                <c:pt idx="28">
                  <c:v>0.23584684049800328</c:v>
                </c:pt>
                <c:pt idx="29">
                  <c:v>0.24143556280587275</c:v>
                </c:pt>
                <c:pt idx="30">
                  <c:v>0.24206624971044707</c:v>
                </c:pt>
                <c:pt idx="31">
                  <c:v>0.24620689655172415</c:v>
                </c:pt>
                <c:pt idx="32">
                  <c:v>0.25693661177532146</c:v>
                </c:pt>
                <c:pt idx="33">
                  <c:v>0.25830176064185423</c:v>
                </c:pt>
                <c:pt idx="34">
                  <c:v>0.25980284775465501</c:v>
                </c:pt>
                <c:pt idx="35">
                  <c:v>0.26565505449882454</c:v>
                </c:pt>
                <c:pt idx="36">
                  <c:v>0.26187446988973706</c:v>
                </c:pt>
                <c:pt idx="37">
                  <c:v>0.26547743966421827</c:v>
                </c:pt>
                <c:pt idx="38">
                  <c:v>0.27572695401113634</c:v>
                </c:pt>
                <c:pt idx="39">
                  <c:v>0.2856272838002436</c:v>
                </c:pt>
                <c:pt idx="40">
                  <c:v>0.29352146263910972</c:v>
                </c:pt>
                <c:pt idx="41">
                  <c:v>0.3070482866043614</c:v>
                </c:pt>
                <c:pt idx="42">
                  <c:v>0.31138996138996139</c:v>
                </c:pt>
                <c:pt idx="43">
                  <c:v>0.31597023468803664</c:v>
                </c:pt>
                <c:pt idx="44">
                  <c:v>0.31850735016961929</c:v>
                </c:pt>
                <c:pt idx="45">
                  <c:v>0.32714099944268993</c:v>
                </c:pt>
                <c:pt idx="46">
                  <c:v>0.33199342225470491</c:v>
                </c:pt>
                <c:pt idx="47">
                  <c:v>0.33327347818279762</c:v>
                </c:pt>
                <c:pt idx="48">
                  <c:v>0.34151009046624914</c:v>
                </c:pt>
                <c:pt idx="49">
                  <c:v>0.34690386589120764</c:v>
                </c:pt>
                <c:pt idx="50">
                  <c:v>0.35374035558537403</c:v>
                </c:pt>
                <c:pt idx="51">
                  <c:v>0.35298989564353156</c:v>
                </c:pt>
                <c:pt idx="52">
                  <c:v>0.35004068348250611</c:v>
                </c:pt>
                <c:pt idx="53">
                  <c:v>0.34744947064485082</c:v>
                </c:pt>
                <c:pt idx="54">
                  <c:v>0.34722440635320018</c:v>
                </c:pt>
                <c:pt idx="55">
                  <c:v>0.35292298175069597</c:v>
                </c:pt>
                <c:pt idx="56">
                  <c:v>0.35203771289537711</c:v>
                </c:pt>
                <c:pt idx="57">
                  <c:v>0.35567858746072123</c:v>
                </c:pt>
                <c:pt idx="58">
                  <c:v>0.35873249815770081</c:v>
                </c:pt>
                <c:pt idx="59">
                  <c:v>0.35664939550949915</c:v>
                </c:pt>
                <c:pt idx="60">
                  <c:v>0.35768474290531049</c:v>
                </c:pt>
                <c:pt idx="61">
                  <c:v>0.35867473192191368</c:v>
                </c:pt>
                <c:pt idx="62">
                  <c:v>0.3674130024278392</c:v>
                </c:pt>
                <c:pt idx="63">
                  <c:v>0.37243285939968407</c:v>
                </c:pt>
                <c:pt idx="64">
                  <c:v>0.37677385757062881</c:v>
                </c:pt>
                <c:pt idx="65">
                  <c:v>0.38020233064412856</c:v>
                </c:pt>
                <c:pt idx="66">
                  <c:v>0.38116647933058573</c:v>
                </c:pt>
                <c:pt idx="67">
                  <c:v>0.38248175182481753</c:v>
                </c:pt>
                <c:pt idx="68">
                  <c:v>0.38766363958013916</c:v>
                </c:pt>
                <c:pt idx="69">
                  <c:v>0.40059687786960513</c:v>
                </c:pt>
                <c:pt idx="70">
                  <c:v>0.41358230521284872</c:v>
                </c:pt>
                <c:pt idx="71">
                  <c:v>0.42769528728211748</c:v>
                </c:pt>
                <c:pt idx="72">
                  <c:v>0.44161801501251041</c:v>
                </c:pt>
                <c:pt idx="73">
                  <c:v>0.4439854926455773</c:v>
                </c:pt>
                <c:pt idx="74">
                  <c:v>0.45579090555771473</c:v>
                </c:pt>
                <c:pt idx="75">
                  <c:v>0.46459638948648396</c:v>
                </c:pt>
                <c:pt idx="76">
                  <c:v>0.47963439524358858</c:v>
                </c:pt>
                <c:pt idx="77">
                  <c:v>0.48884536784741145</c:v>
                </c:pt>
                <c:pt idx="78">
                  <c:v>0.50658965180605275</c:v>
                </c:pt>
                <c:pt idx="79">
                  <c:v>0.50782361308677093</c:v>
                </c:pt>
                <c:pt idx="80">
                  <c:v>0.51995766555790746</c:v>
                </c:pt>
                <c:pt idx="81">
                  <c:v>0.52226250906453953</c:v>
                </c:pt>
                <c:pt idx="82">
                  <c:v>0.5390785684903332</c:v>
                </c:pt>
                <c:pt idx="83">
                  <c:v>0.5519717942021416</c:v>
                </c:pt>
                <c:pt idx="84">
                  <c:v>0.5673990865325268</c:v>
                </c:pt>
                <c:pt idx="85">
                  <c:v>0.58104989051310885</c:v>
                </c:pt>
                <c:pt idx="86">
                  <c:v>0.58230747208703115</c:v>
                </c:pt>
                <c:pt idx="87">
                  <c:v>0.59503410641200549</c:v>
                </c:pt>
                <c:pt idx="88">
                  <c:v>0.59318026585404293</c:v>
                </c:pt>
                <c:pt idx="89">
                  <c:v>0.59484411260215919</c:v>
                </c:pt>
                <c:pt idx="90">
                  <c:v>0.6032875132173412</c:v>
                </c:pt>
                <c:pt idx="91">
                  <c:v>0.61393510432944209</c:v>
                </c:pt>
                <c:pt idx="92">
                  <c:v>0.62105631645735793</c:v>
                </c:pt>
                <c:pt idx="93">
                  <c:v>0.62390585081877958</c:v>
                </c:pt>
                <c:pt idx="94">
                  <c:v>0.62523570712136411</c:v>
                </c:pt>
                <c:pt idx="95">
                  <c:v>0.62749233128834359</c:v>
                </c:pt>
                <c:pt idx="96">
                  <c:v>0.62849427049120499</c:v>
                </c:pt>
                <c:pt idx="97">
                  <c:v>0.63129228100607115</c:v>
                </c:pt>
                <c:pt idx="98">
                  <c:v>0.64287133960514109</c:v>
                </c:pt>
                <c:pt idx="99">
                  <c:v>0.64084934923731252</c:v>
                </c:pt>
                <c:pt idx="100">
                  <c:v>0.63321360004954486</c:v>
                </c:pt>
                <c:pt idx="101">
                  <c:v>0.63558740110464251</c:v>
                </c:pt>
                <c:pt idx="102">
                  <c:v>0.62849465439368823</c:v>
                </c:pt>
                <c:pt idx="103">
                  <c:v>0.63581829088727704</c:v>
                </c:pt>
                <c:pt idx="104">
                  <c:v>0.64161955134050708</c:v>
                </c:pt>
                <c:pt idx="105">
                  <c:v>0.6514335577162802</c:v>
                </c:pt>
                <c:pt idx="106">
                  <c:v>0.652845998266397</c:v>
                </c:pt>
                <c:pt idx="107">
                  <c:v>0.65219919521782621</c:v>
                </c:pt>
                <c:pt idx="108">
                  <c:v>0.64943724687297222</c:v>
                </c:pt>
                <c:pt idx="109">
                  <c:v>0.65195151306740029</c:v>
                </c:pt>
                <c:pt idx="110">
                  <c:v>0.65722432281658716</c:v>
                </c:pt>
                <c:pt idx="111">
                  <c:v>0.65910499070613393</c:v>
                </c:pt>
                <c:pt idx="112">
                  <c:v>0.66378130361859222</c:v>
                </c:pt>
                <c:pt idx="113">
                  <c:v>0.66487229196860476</c:v>
                </c:pt>
                <c:pt idx="114">
                  <c:v>0.66324616572878736</c:v>
                </c:pt>
                <c:pt idx="115">
                  <c:v>0.65288054019107822</c:v>
                </c:pt>
                <c:pt idx="116">
                  <c:v>0.64026946895668502</c:v>
                </c:pt>
                <c:pt idx="117">
                  <c:v>0.62464904966904322</c:v>
                </c:pt>
                <c:pt idx="118">
                  <c:v>0.61811552167067207</c:v>
                </c:pt>
                <c:pt idx="119">
                  <c:v>0.61953058968857677</c:v>
                </c:pt>
                <c:pt idx="120">
                  <c:v>0.61906056148877664</c:v>
                </c:pt>
                <c:pt idx="121">
                  <c:v>0.61003988317683633</c:v>
                </c:pt>
                <c:pt idx="122">
                  <c:v>0.59910885764769151</c:v>
                </c:pt>
                <c:pt idx="123">
                  <c:v>0.57110022833794016</c:v>
                </c:pt>
                <c:pt idx="124">
                  <c:v>0.56134508266776695</c:v>
                </c:pt>
                <c:pt idx="125">
                  <c:v>0.54462854088722612</c:v>
                </c:pt>
                <c:pt idx="126">
                  <c:v>0.53819518356109952</c:v>
                </c:pt>
                <c:pt idx="127">
                  <c:v>0.53387234399697858</c:v>
                </c:pt>
                <c:pt idx="128">
                  <c:v>0.53384341292968907</c:v>
                </c:pt>
                <c:pt idx="129">
                  <c:v>0.51637550132553867</c:v>
                </c:pt>
                <c:pt idx="130">
                  <c:v>0.49893685740431715</c:v>
                </c:pt>
                <c:pt idx="131">
                  <c:v>0.47009964573354385</c:v>
                </c:pt>
                <c:pt idx="132">
                  <c:v>0.45744179346829739</c:v>
                </c:pt>
                <c:pt idx="133">
                  <c:v>0.44353984130676383</c:v>
                </c:pt>
                <c:pt idx="134">
                  <c:v>0.4386110755851132</c:v>
                </c:pt>
                <c:pt idx="135">
                  <c:v>0.43506017394822005</c:v>
                </c:pt>
                <c:pt idx="136">
                  <c:v>0.4309585863750296</c:v>
                </c:pt>
                <c:pt idx="137">
                  <c:v>0.41603081618588167</c:v>
                </c:pt>
                <c:pt idx="138">
                  <c:v>0.40641437755698423</c:v>
                </c:pt>
                <c:pt idx="139">
                  <c:v>0.39334290783137621</c:v>
                </c:pt>
                <c:pt idx="140">
                  <c:v>0.38929027789388204</c:v>
                </c:pt>
                <c:pt idx="141">
                  <c:v>0.38600953518910669</c:v>
                </c:pt>
                <c:pt idx="142">
                  <c:v>0.383060635226179</c:v>
                </c:pt>
                <c:pt idx="143">
                  <c:v>0.37468057426938622</c:v>
                </c:pt>
                <c:pt idx="144">
                  <c:v>0.37242599742599741</c:v>
                </c:pt>
                <c:pt idx="145">
                  <c:v>0.36640986833870071</c:v>
                </c:pt>
                <c:pt idx="146">
                  <c:v>0.36189712969965121</c:v>
                </c:pt>
                <c:pt idx="147">
                  <c:v>0.36100928778644836</c:v>
                </c:pt>
                <c:pt idx="148">
                  <c:v>0.35669969648277094</c:v>
                </c:pt>
                <c:pt idx="149">
                  <c:v>0.35458533667161501</c:v>
                </c:pt>
                <c:pt idx="150">
                  <c:v>0.35225342698414436</c:v>
                </c:pt>
                <c:pt idx="151">
                  <c:v>0.3479993502626022</c:v>
                </c:pt>
                <c:pt idx="152">
                  <c:v>0.3484259536115501</c:v>
                </c:pt>
                <c:pt idx="153">
                  <c:v>0.34926028322394109</c:v>
                </c:pt>
                <c:pt idx="154">
                  <c:v>0.35260732984293192</c:v>
                </c:pt>
                <c:pt idx="155">
                  <c:v>0.35495665323624764</c:v>
                </c:pt>
                <c:pt idx="156">
                  <c:v>0.35952337192917966</c:v>
                </c:pt>
                <c:pt idx="157">
                  <c:v>0.36214000040195349</c:v>
                </c:pt>
                <c:pt idx="158">
                  <c:v>0.35921783293480625</c:v>
                </c:pt>
                <c:pt idx="159">
                  <c:v>0.36321742773355675</c:v>
                </c:pt>
                <c:pt idx="160">
                  <c:v>0.36585856072279699</c:v>
                </c:pt>
                <c:pt idx="161">
                  <c:v>0.36621771599480824</c:v>
                </c:pt>
                <c:pt idx="162">
                  <c:v>0.37048725186247744</c:v>
                </c:pt>
                <c:pt idx="163">
                  <c:v>0.37679903686543476</c:v>
                </c:pt>
                <c:pt idx="164">
                  <c:v>0.38086145847339875</c:v>
                </c:pt>
                <c:pt idx="165">
                  <c:v>0.37963778584264118</c:v>
                </c:pt>
                <c:pt idx="166">
                  <c:v>0.3749252541359378</c:v>
                </c:pt>
                <c:pt idx="167">
                  <c:v>0.37015067839367288</c:v>
                </c:pt>
                <c:pt idx="168">
                  <c:v>0.36745745661832507</c:v>
                </c:pt>
                <c:pt idx="169">
                  <c:v>0.3710376131666791</c:v>
                </c:pt>
                <c:pt idx="170">
                  <c:v>0.37076561180915851</c:v>
                </c:pt>
                <c:pt idx="171">
                  <c:v>0.37089156314699795</c:v>
                </c:pt>
                <c:pt idx="172">
                  <c:v>0.35987821055828151</c:v>
                </c:pt>
                <c:pt idx="173">
                  <c:v>0.35802127188123201</c:v>
                </c:pt>
                <c:pt idx="174">
                  <c:v>0.35723737266968891</c:v>
                </c:pt>
                <c:pt idx="175">
                  <c:v>0.35661910193440255</c:v>
                </c:pt>
                <c:pt idx="176">
                  <c:v>0.35449164560083851</c:v>
                </c:pt>
                <c:pt idx="177">
                  <c:v>0.35468511983588108</c:v>
                </c:pt>
                <c:pt idx="178">
                  <c:v>0.34811978086272005</c:v>
                </c:pt>
                <c:pt idx="179">
                  <c:v>0.3422019109673235</c:v>
                </c:pt>
                <c:pt idx="180">
                  <c:v>0.33351048301982827</c:v>
                </c:pt>
                <c:pt idx="181">
                  <c:v>0.31724901702826647</c:v>
                </c:pt>
                <c:pt idx="182">
                  <c:v>0.30516223861966069</c:v>
                </c:pt>
                <c:pt idx="183">
                  <c:v>0.29947907099770027</c:v>
                </c:pt>
                <c:pt idx="184">
                  <c:v>0.29708699559432744</c:v>
                </c:pt>
                <c:pt idx="185">
                  <c:v>0.29077350511051625</c:v>
                </c:pt>
                <c:pt idx="186">
                  <c:v>0.28551452727783827</c:v>
                </c:pt>
                <c:pt idx="187">
                  <c:v>0.28081102001032049</c:v>
                </c:pt>
                <c:pt idx="188">
                  <c:v>0.27206302089279599</c:v>
                </c:pt>
                <c:pt idx="189">
                  <c:v>0.26855582352106683</c:v>
                </c:pt>
                <c:pt idx="190">
                  <c:v>0.26585613970640182</c:v>
                </c:pt>
                <c:pt idx="191">
                  <c:v>0.26444040779542638</c:v>
                </c:pt>
                <c:pt idx="192">
                  <c:v>0.26043592760688072</c:v>
                </c:pt>
                <c:pt idx="193">
                  <c:v>0.25307553442856046</c:v>
                </c:pt>
                <c:pt idx="194">
                  <c:v>0.24557134041918866</c:v>
                </c:pt>
                <c:pt idx="195">
                  <c:v>0.23550669559569382</c:v>
                </c:pt>
                <c:pt idx="196">
                  <c:v>0.23239596599318488</c:v>
                </c:pt>
                <c:pt idx="197">
                  <c:v>0.2310283785267318</c:v>
                </c:pt>
                <c:pt idx="198">
                  <c:v>0.22829896766066979</c:v>
                </c:pt>
                <c:pt idx="199">
                  <c:v>0.22710819967144055</c:v>
                </c:pt>
                <c:pt idx="200">
                  <c:v>0.22108231137683867</c:v>
                </c:pt>
                <c:pt idx="201">
                  <c:v>0.21622591677106964</c:v>
                </c:pt>
                <c:pt idx="202">
                  <c:v>0.20617129739036494</c:v>
                </c:pt>
                <c:pt idx="203">
                  <c:v>0.19450258784888846</c:v>
                </c:pt>
                <c:pt idx="204">
                  <c:v>0.18921404121081953</c:v>
                </c:pt>
                <c:pt idx="205">
                  <c:v>0.18997068312338522</c:v>
                </c:pt>
                <c:pt idx="206">
                  <c:v>0.18487327665594511</c:v>
                </c:pt>
                <c:pt idx="207">
                  <c:v>0.1778238782946355</c:v>
                </c:pt>
                <c:pt idx="208">
                  <c:v>0.17281089206603581</c:v>
                </c:pt>
                <c:pt idx="209">
                  <c:v>0.16946703873023411</c:v>
                </c:pt>
                <c:pt idx="210">
                  <c:v>0.16372242858551658</c:v>
                </c:pt>
                <c:pt idx="211">
                  <c:v>0.16468490672400005</c:v>
                </c:pt>
                <c:pt idx="212">
                  <c:v>0.16547086959930996</c:v>
                </c:pt>
                <c:pt idx="213">
                  <c:v>0.16197705759039596</c:v>
                </c:pt>
                <c:pt idx="214">
                  <c:v>0.15775166892650236</c:v>
                </c:pt>
                <c:pt idx="215">
                  <c:v>0.1535284193379487</c:v>
                </c:pt>
                <c:pt idx="216">
                  <c:v>0.14101275608813296</c:v>
                </c:pt>
                <c:pt idx="217">
                  <c:v>0.12158241983929351</c:v>
                </c:pt>
                <c:pt idx="218">
                  <c:v>0.10192597897536895</c:v>
                </c:pt>
                <c:pt idx="219">
                  <c:v>9.3114854400489472E-2</c:v>
                </c:pt>
                <c:pt idx="220">
                  <c:v>8.5239177640350994E-2</c:v>
                </c:pt>
                <c:pt idx="221">
                  <c:v>8.1583888035500943E-2</c:v>
                </c:pt>
                <c:pt idx="222">
                  <c:v>8.026311648254808E-2</c:v>
                </c:pt>
                <c:pt idx="223">
                  <c:v>8.1632653061224483E-2</c:v>
                </c:pt>
                <c:pt idx="224">
                  <c:v>8.1694695182091714E-2</c:v>
                </c:pt>
                <c:pt idx="225">
                  <c:v>8.4150565584831499E-2</c:v>
                </c:pt>
                <c:pt idx="226">
                  <c:v>8.6350957664414557E-2</c:v>
                </c:pt>
                <c:pt idx="227">
                  <c:v>8.6075292722691571E-2</c:v>
                </c:pt>
                <c:pt idx="228">
                  <c:v>8.6749431503902644E-2</c:v>
                </c:pt>
                <c:pt idx="229">
                  <c:v>8.9376693435433863E-2</c:v>
                </c:pt>
                <c:pt idx="230">
                  <c:v>9.0880881977147443E-2</c:v>
                </c:pt>
                <c:pt idx="231">
                  <c:v>9.0105365144725683E-2</c:v>
                </c:pt>
                <c:pt idx="232">
                  <c:v>9.2354633108014395E-2</c:v>
                </c:pt>
                <c:pt idx="233">
                  <c:v>9.4363532626647845E-2</c:v>
                </c:pt>
                <c:pt idx="234">
                  <c:v>9.2995169082125601E-2</c:v>
                </c:pt>
                <c:pt idx="235">
                  <c:v>9.1988501437320333E-2</c:v>
                </c:pt>
                <c:pt idx="236">
                  <c:v>8.9174500935376169E-2</c:v>
                </c:pt>
                <c:pt idx="237">
                  <c:v>9.1179449731461415E-2</c:v>
                </c:pt>
                <c:pt idx="238">
                  <c:v>9.0639609134260501E-2</c:v>
                </c:pt>
                <c:pt idx="239">
                  <c:v>9.3369686165533552E-2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lavoro'!$BD$2:$BD$396</c:f>
              <c:numCache>
                <c:formatCode>0.0%</c:formatCode>
                <c:ptCount val="242"/>
                <c:pt idx="0">
                  <c:v>9.0964220739842331E-4</c:v>
                </c:pt>
                <c:pt idx="1">
                  <c:v>9.0771558245083205E-4</c:v>
                </c:pt>
                <c:pt idx="2">
                  <c:v>9.0689238210399034E-4</c:v>
                </c:pt>
                <c:pt idx="3">
                  <c:v>9.0415913200723324E-4</c:v>
                </c:pt>
                <c:pt idx="4">
                  <c:v>1.1979634621144056E-3</c:v>
                </c:pt>
                <c:pt idx="5">
                  <c:v>1.1872959335114278E-3</c:v>
                </c:pt>
                <c:pt idx="6">
                  <c:v>1.1778563015312131E-3</c:v>
                </c:pt>
                <c:pt idx="7">
                  <c:v>1.1682242990654205E-3</c:v>
                </c:pt>
                <c:pt idx="8">
                  <c:v>1.4480162177816392E-3</c:v>
                </c:pt>
                <c:pt idx="9">
                  <c:v>1.721664275466284E-3</c:v>
                </c:pt>
                <c:pt idx="10">
                  <c:v>1.6787912702853946E-3</c:v>
                </c:pt>
                <c:pt idx="11">
                  <c:v>1.6652789342214821E-3</c:v>
                </c:pt>
                <c:pt idx="12">
                  <c:v>1.6460905349794238E-3</c:v>
                </c:pt>
                <c:pt idx="13">
                  <c:v>1.6299918500407497E-3</c:v>
                </c:pt>
                <c:pt idx="14">
                  <c:v>1.3415615776764154E-3</c:v>
                </c:pt>
                <c:pt idx="15">
                  <c:v>1.3276686139139671E-3</c:v>
                </c:pt>
                <c:pt idx="16">
                  <c:v>1.5873015873015873E-3</c:v>
                </c:pt>
                <c:pt idx="17">
                  <c:v>1.5818613234906407E-3</c:v>
                </c:pt>
                <c:pt idx="18">
                  <c:v>2.0844189682126106E-3</c:v>
                </c:pt>
                <c:pt idx="19">
                  <c:v>2.0645161290322581E-3</c:v>
                </c:pt>
                <c:pt idx="20">
                  <c:v>2.0413370757846388E-3</c:v>
                </c:pt>
                <c:pt idx="21">
                  <c:v>2.0166372573733301E-3</c:v>
                </c:pt>
                <c:pt idx="22">
                  <c:v>2.4987506246876563E-3</c:v>
                </c:pt>
                <c:pt idx="23">
                  <c:v>2.2129333661175315E-3</c:v>
                </c:pt>
                <c:pt idx="24">
                  <c:v>2.4443901246638962E-3</c:v>
                </c:pt>
                <c:pt idx="25">
                  <c:v>2.4248302618816685E-3</c:v>
                </c:pt>
                <c:pt idx="26">
                  <c:v>2.3957834211787254E-3</c:v>
                </c:pt>
                <c:pt idx="27">
                  <c:v>2.1286660359508044E-3</c:v>
                </c:pt>
                <c:pt idx="28">
                  <c:v>2.3490721165139771E-3</c:v>
                </c:pt>
                <c:pt idx="29">
                  <c:v>2.3304591004427873E-3</c:v>
                </c:pt>
                <c:pt idx="30">
                  <c:v>2.3164234422052353E-3</c:v>
                </c:pt>
                <c:pt idx="31">
                  <c:v>2.2988505747126436E-3</c:v>
                </c:pt>
                <c:pt idx="32">
                  <c:v>2.7069704489059328E-3</c:v>
                </c:pt>
                <c:pt idx="33">
                  <c:v>2.674392689993314E-3</c:v>
                </c:pt>
                <c:pt idx="34">
                  <c:v>2.4096385542168677E-3</c:v>
                </c:pt>
                <c:pt idx="35">
                  <c:v>2.5646505663603335E-3</c:v>
                </c:pt>
                <c:pt idx="36">
                  <c:v>2.7565733672603901E-3</c:v>
                </c:pt>
                <c:pt idx="37">
                  <c:v>2.7282266526757609E-3</c:v>
                </c:pt>
                <c:pt idx="38">
                  <c:v>2.6809651474530832E-3</c:v>
                </c:pt>
                <c:pt idx="39">
                  <c:v>3.0450669914738123E-3</c:v>
                </c:pt>
                <c:pt idx="40">
                  <c:v>3.577106518282989E-3</c:v>
                </c:pt>
                <c:pt idx="41">
                  <c:v>3.3099688473520249E-3</c:v>
                </c:pt>
                <c:pt idx="42">
                  <c:v>3.4749034749034747E-3</c:v>
                </c:pt>
                <c:pt idx="43">
                  <c:v>3.2436557908796029E-3</c:v>
                </c:pt>
                <c:pt idx="44">
                  <c:v>3.0154542027892952E-3</c:v>
                </c:pt>
                <c:pt idx="45">
                  <c:v>3.1580902842281255E-3</c:v>
                </c:pt>
                <c:pt idx="46">
                  <c:v>2.9234423533710946E-3</c:v>
                </c:pt>
                <c:pt idx="47">
                  <c:v>2.5139163224995511E-3</c:v>
                </c:pt>
                <c:pt idx="48">
                  <c:v>2.6096033402922755E-3</c:v>
                </c:pt>
                <c:pt idx="49">
                  <c:v>2.223742730071844E-3</c:v>
                </c:pt>
                <c:pt idx="50">
                  <c:v>2.1804763502180475E-3</c:v>
                </c:pt>
                <c:pt idx="51">
                  <c:v>2.3190326321020373E-3</c:v>
                </c:pt>
                <c:pt idx="52">
                  <c:v>2.4410089503661514E-3</c:v>
                </c:pt>
                <c:pt idx="53">
                  <c:v>2.5665704202759063E-3</c:v>
                </c:pt>
                <c:pt idx="54">
                  <c:v>2.5161188866173927E-3</c:v>
                </c:pt>
                <c:pt idx="55">
                  <c:v>2.0105165480977421E-3</c:v>
                </c:pt>
                <c:pt idx="56">
                  <c:v>1.9768856447688566E-3</c:v>
                </c:pt>
                <c:pt idx="57">
                  <c:v>2.0948675744426157E-3</c:v>
                </c:pt>
                <c:pt idx="58">
                  <c:v>2.2107590272660281E-3</c:v>
                </c:pt>
                <c:pt idx="59">
                  <c:v>2.3028209556706968E-3</c:v>
                </c:pt>
                <c:pt idx="60">
                  <c:v>2.6692891261590333E-3</c:v>
                </c:pt>
                <c:pt idx="61">
                  <c:v>2.7495188342040143E-3</c:v>
                </c:pt>
                <c:pt idx="62">
                  <c:v>2.8324790936066898E-3</c:v>
                </c:pt>
                <c:pt idx="63">
                  <c:v>2.6329647182727752E-3</c:v>
                </c:pt>
                <c:pt idx="64">
                  <c:v>3.1245931519333419E-3</c:v>
                </c:pt>
                <c:pt idx="65">
                  <c:v>3.5856063516455372E-3</c:v>
                </c:pt>
                <c:pt idx="66">
                  <c:v>3.4969401773448233E-3</c:v>
                </c:pt>
                <c:pt idx="67">
                  <c:v>3.6496350364963502E-3</c:v>
                </c:pt>
                <c:pt idx="68">
                  <c:v>3.8919683924991157E-3</c:v>
                </c:pt>
                <c:pt idx="69">
                  <c:v>4.0174471992653815E-3</c:v>
                </c:pt>
                <c:pt idx="70">
                  <c:v>3.8901856174280314E-3</c:v>
                </c:pt>
                <c:pt idx="71">
                  <c:v>4.0886593501183559E-3</c:v>
                </c:pt>
                <c:pt idx="72">
                  <c:v>4.3786488740617177E-3</c:v>
                </c:pt>
                <c:pt idx="73">
                  <c:v>4.432802740278058E-3</c:v>
                </c:pt>
                <c:pt idx="74">
                  <c:v>4.7609794014768754E-3</c:v>
                </c:pt>
                <c:pt idx="75">
                  <c:v>4.8639042185015437E-3</c:v>
                </c:pt>
                <c:pt idx="76">
                  <c:v>5.1468630756943828E-3</c:v>
                </c:pt>
                <c:pt idx="77">
                  <c:v>5.1941416893732974E-3</c:v>
                </c:pt>
                <c:pt idx="78">
                  <c:v>5.6947608200455585E-3</c:v>
                </c:pt>
                <c:pt idx="79">
                  <c:v>5.6899004267425323E-3</c:v>
                </c:pt>
                <c:pt idx="80">
                  <c:v>5.8209857877230117E-3</c:v>
                </c:pt>
                <c:pt idx="81">
                  <c:v>6.0188542422044957E-3</c:v>
                </c:pt>
                <c:pt idx="82">
                  <c:v>6.1017413958590425E-3</c:v>
                </c:pt>
                <c:pt idx="83">
                  <c:v>5.8109166884303997E-3</c:v>
                </c:pt>
                <c:pt idx="84">
                  <c:v>5.5548697691643004E-3</c:v>
                </c:pt>
                <c:pt idx="85">
                  <c:v>5.6222998165354797E-3</c:v>
                </c:pt>
                <c:pt idx="86">
                  <c:v>5.6112224448897794E-3</c:v>
                </c:pt>
                <c:pt idx="87">
                  <c:v>5.6207366984993177E-3</c:v>
                </c:pt>
                <c:pt idx="88">
                  <c:v>5.831976041611937E-3</c:v>
                </c:pt>
                <c:pt idx="89">
                  <c:v>5.8016345474725057E-3</c:v>
                </c:pt>
                <c:pt idx="90">
                  <c:v>5.6233778717677593E-3</c:v>
                </c:pt>
                <c:pt idx="91">
                  <c:v>5.6071330085485796E-3</c:v>
                </c:pt>
                <c:pt idx="92">
                  <c:v>5.7760469085021658E-3</c:v>
                </c:pt>
                <c:pt idx="93">
                  <c:v>5.9471457888344431E-3</c:v>
                </c:pt>
                <c:pt idx="94">
                  <c:v>6.018054162487462E-3</c:v>
                </c:pt>
                <c:pt idx="95">
                  <c:v>5.6748466257668714E-3</c:v>
                </c:pt>
                <c:pt idx="96">
                  <c:v>5.7295087949784688E-3</c:v>
                </c:pt>
                <c:pt idx="97">
                  <c:v>5.5160450997398091E-3</c:v>
                </c:pt>
                <c:pt idx="98">
                  <c:v>5.5982509606466143E-3</c:v>
                </c:pt>
                <c:pt idx="99">
                  <c:v>5.6601963480541074E-3</c:v>
                </c:pt>
                <c:pt idx="100">
                  <c:v>5.7905493280485543E-3</c:v>
                </c:pt>
                <c:pt idx="101">
                  <c:v>5.8217644424540978E-3</c:v>
                </c:pt>
                <c:pt idx="102">
                  <c:v>5.7743982619632957E-3</c:v>
                </c:pt>
                <c:pt idx="103">
                  <c:v>5.5897911326825544E-3</c:v>
                </c:pt>
                <c:pt idx="104">
                  <c:v>5.471457231442641E-3</c:v>
                </c:pt>
                <c:pt idx="105">
                  <c:v>5.3602592869608579E-3</c:v>
                </c:pt>
                <c:pt idx="106">
                  <c:v>5.2248868342482909E-3</c:v>
                </c:pt>
                <c:pt idx="107">
                  <c:v>5.2101504896145887E-3</c:v>
                </c:pt>
                <c:pt idx="108">
                  <c:v>5.0793224586605807E-3</c:v>
                </c:pt>
                <c:pt idx="109">
                  <c:v>5.1581843191196696E-3</c:v>
                </c:pt>
                <c:pt idx="110">
                  <c:v>4.958780140085539E-3</c:v>
                </c:pt>
                <c:pt idx="111">
                  <c:v>4.8368077069134369E-3</c:v>
                </c:pt>
                <c:pt idx="112">
                  <c:v>4.6654199841915526E-3</c:v>
                </c:pt>
                <c:pt idx="113">
                  <c:v>4.5361290444013627E-3</c:v>
                </c:pt>
                <c:pt idx="114">
                  <c:v>4.4687189672293947E-3</c:v>
                </c:pt>
                <c:pt idx="115">
                  <c:v>4.3639106386035489E-3</c:v>
                </c:pt>
                <c:pt idx="116">
                  <c:v>4.3858879668777738E-3</c:v>
                </c:pt>
                <c:pt idx="117">
                  <c:v>4.3049907264033757E-3</c:v>
                </c:pt>
                <c:pt idx="118">
                  <c:v>4.1435319466313087E-3</c:v>
                </c:pt>
                <c:pt idx="119">
                  <c:v>4.0146934529614459E-3</c:v>
                </c:pt>
                <c:pt idx="120">
                  <c:v>3.853040864615975E-3</c:v>
                </c:pt>
                <c:pt idx="121">
                  <c:v>3.5486606161479759E-3</c:v>
                </c:pt>
                <c:pt idx="122">
                  <c:v>3.3801951294461091E-3</c:v>
                </c:pt>
                <c:pt idx="123">
                  <c:v>3.3048912390337701E-3</c:v>
                </c:pt>
                <c:pt idx="124">
                  <c:v>3.2566090006189031E-3</c:v>
                </c:pt>
                <c:pt idx="125">
                  <c:v>3.1201698759154664E-3</c:v>
                </c:pt>
                <c:pt idx="126">
                  <c:v>3.0510735521591665E-3</c:v>
                </c:pt>
                <c:pt idx="127">
                  <c:v>2.9794793604610501E-3</c:v>
                </c:pt>
                <c:pt idx="128">
                  <c:v>2.8312179761625258E-3</c:v>
                </c:pt>
                <c:pt idx="129">
                  <c:v>2.7054585004418464E-3</c:v>
                </c:pt>
                <c:pt idx="130">
                  <c:v>2.6645852398126716E-3</c:v>
                </c:pt>
                <c:pt idx="131">
                  <c:v>2.6138760996191968E-3</c:v>
                </c:pt>
                <c:pt idx="132">
                  <c:v>2.5796820574601263E-3</c:v>
                </c:pt>
                <c:pt idx="133">
                  <c:v>2.5328887855056732E-3</c:v>
                </c:pt>
                <c:pt idx="134">
                  <c:v>2.5322931321140811E-3</c:v>
                </c:pt>
                <c:pt idx="135">
                  <c:v>2.3892597087378639E-3</c:v>
                </c:pt>
                <c:pt idx="136">
                  <c:v>2.3069920564651892E-3</c:v>
                </c:pt>
                <c:pt idx="137">
                  <c:v>2.252141380328837E-3</c:v>
                </c:pt>
                <c:pt idx="138">
                  <c:v>2.1795246444574323E-3</c:v>
                </c:pt>
                <c:pt idx="139">
                  <c:v>2.1965024921855201E-3</c:v>
                </c:pt>
                <c:pt idx="140">
                  <c:v>2.0779344853529501E-3</c:v>
                </c:pt>
                <c:pt idx="141">
                  <c:v>2.1057861798909252E-3</c:v>
                </c:pt>
                <c:pt idx="142">
                  <c:v>2.1244630155637457E-3</c:v>
                </c:pt>
                <c:pt idx="143">
                  <c:v>2.0443246759280771E-3</c:v>
                </c:pt>
                <c:pt idx="144">
                  <c:v>2.0224305938591654E-3</c:v>
                </c:pt>
                <c:pt idx="145">
                  <c:v>1.9686607417185383E-3</c:v>
                </c:pt>
                <c:pt idx="146">
                  <c:v>1.9639491179159565E-3</c:v>
                </c:pt>
                <c:pt idx="147">
                  <c:v>1.9115298985764725E-3</c:v>
                </c:pt>
                <c:pt idx="148">
                  <c:v>1.9416175682913765E-3</c:v>
                </c:pt>
                <c:pt idx="149">
                  <c:v>1.9387144661334279E-3</c:v>
                </c:pt>
                <c:pt idx="150">
                  <c:v>1.8518315600311195E-3</c:v>
                </c:pt>
                <c:pt idx="151">
                  <c:v>1.7976068005847636E-3</c:v>
                </c:pt>
                <c:pt idx="152">
                  <c:v>1.82606467045406E-3</c:v>
                </c:pt>
                <c:pt idx="153">
                  <c:v>1.8572061709895954E-3</c:v>
                </c:pt>
                <c:pt idx="154">
                  <c:v>1.9476439790575917E-3</c:v>
                </c:pt>
                <c:pt idx="155">
                  <c:v>1.9058075341543497E-3</c:v>
                </c:pt>
                <c:pt idx="156">
                  <c:v>1.8991606934999695E-3</c:v>
                </c:pt>
                <c:pt idx="157">
                  <c:v>1.9092790964085455E-3</c:v>
                </c:pt>
                <c:pt idx="158">
                  <c:v>1.916882398276782E-3</c:v>
                </c:pt>
                <c:pt idx="159">
                  <c:v>1.9095683011662006E-3</c:v>
                </c:pt>
                <c:pt idx="160">
                  <c:v>1.9141869969277298E-3</c:v>
                </c:pt>
                <c:pt idx="161">
                  <c:v>1.9281051898948477E-3</c:v>
                </c:pt>
                <c:pt idx="162">
                  <c:v>1.9249456295405117E-3</c:v>
                </c:pt>
                <c:pt idx="163">
                  <c:v>1.897083234526915E-3</c:v>
                </c:pt>
                <c:pt idx="164">
                  <c:v>1.8735153063511273E-3</c:v>
                </c:pt>
                <c:pt idx="165">
                  <c:v>1.8322116909199816E-3</c:v>
                </c:pt>
                <c:pt idx="166">
                  <c:v>1.7765683632172352E-3</c:v>
                </c:pt>
                <c:pt idx="167">
                  <c:v>1.789732051544283E-3</c:v>
                </c:pt>
                <c:pt idx="168">
                  <c:v>1.7771816581440187E-3</c:v>
                </c:pt>
                <c:pt idx="169">
                  <c:v>1.7228669168136903E-3</c:v>
                </c:pt>
                <c:pt idx="170">
                  <c:v>1.6802314621292222E-3</c:v>
                </c:pt>
                <c:pt idx="171">
                  <c:v>1.706457039337474E-3</c:v>
                </c:pt>
                <c:pt idx="172">
                  <c:v>1.7181581344798377E-3</c:v>
                </c:pt>
                <c:pt idx="173">
                  <c:v>1.7489158304580419E-3</c:v>
                </c:pt>
                <c:pt idx="174">
                  <c:v>1.7381908721490146E-3</c:v>
                </c:pt>
                <c:pt idx="175">
                  <c:v>1.7303320220054782E-3</c:v>
                </c:pt>
                <c:pt idx="176">
                  <c:v>1.7494913373204267E-3</c:v>
                </c:pt>
                <c:pt idx="177">
                  <c:v>1.7376394130299991E-3</c:v>
                </c:pt>
                <c:pt idx="178">
                  <c:v>1.7400290258116969E-3</c:v>
                </c:pt>
                <c:pt idx="179">
                  <c:v>1.7495833427599676E-3</c:v>
                </c:pt>
                <c:pt idx="180">
                  <c:v>1.6093175744964334E-3</c:v>
                </c:pt>
                <c:pt idx="181">
                  <c:v>1.5682951665291621E-3</c:v>
                </c:pt>
                <c:pt idx="182">
                  <c:v>1.5363365758898565E-3</c:v>
                </c:pt>
                <c:pt idx="183">
                  <c:v>1.498864830312337E-3</c:v>
                </c:pt>
                <c:pt idx="184">
                  <c:v>1.4904762948512811E-3</c:v>
                </c:pt>
                <c:pt idx="185">
                  <c:v>1.4653290098873438E-3</c:v>
                </c:pt>
                <c:pt idx="186">
                  <c:v>1.3911012764975961E-3</c:v>
                </c:pt>
                <c:pt idx="187">
                  <c:v>1.3402327848173843E-3</c:v>
                </c:pt>
                <c:pt idx="188">
                  <c:v>1.298664231076607E-3</c:v>
                </c:pt>
                <c:pt idx="189">
                  <c:v>1.2554972336501632E-3</c:v>
                </c:pt>
                <c:pt idx="190">
                  <c:v>1.2574706472441612E-3</c:v>
                </c:pt>
                <c:pt idx="191">
                  <c:v>1.2743607074462092E-3</c:v>
                </c:pt>
                <c:pt idx="192">
                  <c:v>1.2327001736986609E-3</c:v>
                </c:pt>
                <c:pt idx="193">
                  <c:v>1.184908448397237E-3</c:v>
                </c:pt>
                <c:pt idx="194">
                  <c:v>1.1439981696029287E-3</c:v>
                </c:pt>
                <c:pt idx="195">
                  <c:v>1.167756111717638E-3</c:v>
                </c:pt>
                <c:pt idx="196">
                  <c:v>1.1565070732798678E-3</c:v>
                </c:pt>
                <c:pt idx="197">
                  <c:v>1.1321220770666373E-3</c:v>
                </c:pt>
                <c:pt idx="198">
                  <c:v>1.1295490018894275E-3</c:v>
                </c:pt>
                <c:pt idx="199">
                  <c:v>1.0770206065398326E-3</c:v>
                </c:pt>
                <c:pt idx="200">
                  <c:v>1.0463022726500662E-3</c:v>
                </c:pt>
                <c:pt idx="201">
                  <c:v>9.8195239223919004E-4</c:v>
                </c:pt>
                <c:pt idx="202">
                  <c:v>1.0127949765369165E-3</c:v>
                </c:pt>
                <c:pt idx="203">
                  <c:v>9.7591180449457869E-4</c:v>
                </c:pt>
                <c:pt idx="204">
                  <c:v>9.5979595946036646E-4</c:v>
                </c:pt>
                <c:pt idx="205">
                  <c:v>9.504558171912023E-4</c:v>
                </c:pt>
                <c:pt idx="206">
                  <c:v>9.0087685347071153E-4</c:v>
                </c:pt>
                <c:pt idx="207">
                  <c:v>8.6438469108220963E-4</c:v>
                </c:pt>
                <c:pt idx="208">
                  <c:v>8.6749796369752798E-4</c:v>
                </c:pt>
                <c:pt idx="209">
                  <c:v>8.707870727700924E-4</c:v>
                </c:pt>
                <c:pt idx="210">
                  <c:v>8.8097038230169954E-4</c:v>
                </c:pt>
                <c:pt idx="211">
                  <c:v>8.7179957786546753E-4</c:v>
                </c:pt>
                <c:pt idx="212">
                  <c:v>8.6254214694581662E-4</c:v>
                </c:pt>
                <c:pt idx="213">
                  <c:v>8.0077082329657167E-4</c:v>
                </c:pt>
                <c:pt idx="214">
                  <c:v>7.5904528970228557E-4</c:v>
                </c:pt>
                <c:pt idx="215">
                  <c:v>7.6276171453319632E-4</c:v>
                </c:pt>
                <c:pt idx="216">
                  <c:v>7.7309625048318511E-4</c:v>
                </c:pt>
                <c:pt idx="217">
                  <c:v>7.7657690036710906E-4</c:v>
                </c:pt>
                <c:pt idx="218">
                  <c:v>7.8650535846740155E-4</c:v>
                </c:pt>
                <c:pt idx="219">
                  <c:v>7.6480373224221336E-4</c:v>
                </c:pt>
                <c:pt idx="220">
                  <c:v>7.1112014120814227E-4</c:v>
                </c:pt>
                <c:pt idx="221">
                  <c:v>6.82710360129715E-4</c:v>
                </c:pt>
                <c:pt idx="222">
                  <c:v>6.2946526925376897E-4</c:v>
                </c:pt>
                <c:pt idx="223">
                  <c:v>6.3305420448277595E-4</c:v>
                </c:pt>
                <c:pt idx="224">
                  <c:v>6.180006741825537E-4</c:v>
                </c:pt>
                <c:pt idx="225">
                  <c:v>6.218634760924587E-4</c:v>
                </c:pt>
                <c:pt idx="226">
                  <c:v>6.6323684373644084E-4</c:v>
                </c:pt>
                <c:pt idx="227">
                  <c:v>6.9784101576009087E-4</c:v>
                </c:pt>
                <c:pt idx="228">
                  <c:v>7.1292483559707459E-4</c:v>
                </c:pt>
                <c:pt idx="229">
                  <c:v>7.1560070703796349E-4</c:v>
                </c:pt>
                <c:pt idx="230">
                  <c:v>7.3619781209311385E-4</c:v>
                </c:pt>
                <c:pt idx="231">
                  <c:v>7.3876710669734766E-4</c:v>
                </c:pt>
                <c:pt idx="232">
                  <c:v>7.5374308817588139E-4</c:v>
                </c:pt>
                <c:pt idx="233">
                  <c:v>7.3871655505840662E-4</c:v>
                </c:pt>
                <c:pt idx="234">
                  <c:v>7.2344190940833218E-4</c:v>
                </c:pt>
                <c:pt idx="235">
                  <c:v>7.0824480273299175E-4</c:v>
                </c:pt>
                <c:pt idx="236">
                  <c:v>6.9857207132539248E-4</c:v>
                </c:pt>
                <c:pt idx="237">
                  <c:v>7.1256949024780928E-4</c:v>
                </c:pt>
                <c:pt idx="238">
                  <c:v>7.4400403051002359E-4</c:v>
                </c:pt>
                <c:pt idx="239">
                  <c:v>7.5152489644686015E-4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lavoro'!$BF$2:$BF$396</c:f>
              <c:numCache>
                <c:formatCode>0.0%</c:formatCode>
                <c:ptCount val="242"/>
                <c:pt idx="0">
                  <c:v>0.82898726500909647</c:v>
                </c:pt>
                <c:pt idx="1">
                  <c:v>0.82813918305597578</c:v>
                </c:pt>
                <c:pt idx="2">
                  <c:v>0.82738814993954046</c:v>
                </c:pt>
                <c:pt idx="3">
                  <c:v>0.82610006027727545</c:v>
                </c:pt>
                <c:pt idx="4">
                  <c:v>0.82090446241389636</c:v>
                </c:pt>
                <c:pt idx="5">
                  <c:v>0.81418818640546153</c:v>
                </c:pt>
                <c:pt idx="6">
                  <c:v>0.80771495877502941</c:v>
                </c:pt>
                <c:pt idx="7">
                  <c:v>0.80110981308411211</c:v>
                </c:pt>
                <c:pt idx="8">
                  <c:v>0.79611931653634516</c:v>
                </c:pt>
                <c:pt idx="9">
                  <c:v>0.78938307030129129</c:v>
                </c:pt>
                <c:pt idx="10">
                  <c:v>0.7700055959709009</c:v>
                </c:pt>
                <c:pt idx="11">
                  <c:v>0.76519567027477098</c:v>
                </c:pt>
                <c:pt idx="12">
                  <c:v>0.75637860082304531</c:v>
                </c:pt>
                <c:pt idx="13">
                  <c:v>0.75142624286878568</c:v>
                </c:pt>
                <c:pt idx="14">
                  <c:v>0.74215186477059292</c:v>
                </c:pt>
                <c:pt idx="15">
                  <c:v>0.73526287838555493</c:v>
                </c:pt>
                <c:pt idx="16">
                  <c:v>0.73439153439153437</c:v>
                </c:pt>
                <c:pt idx="17">
                  <c:v>0.73424729765357233</c:v>
                </c:pt>
                <c:pt idx="18">
                  <c:v>0.72589890568004167</c:v>
                </c:pt>
                <c:pt idx="19">
                  <c:v>0.72232258064516131</c:v>
                </c:pt>
                <c:pt idx="20">
                  <c:v>0.71574381219698902</c:v>
                </c:pt>
                <c:pt idx="21">
                  <c:v>0.70758759768086721</c:v>
                </c:pt>
                <c:pt idx="22">
                  <c:v>0.70289855072463769</c:v>
                </c:pt>
                <c:pt idx="23">
                  <c:v>0.69682812884189815</c:v>
                </c:pt>
                <c:pt idx="24">
                  <c:v>0.69860669762894156</c:v>
                </c:pt>
                <c:pt idx="25">
                  <c:v>0.69301648884578082</c:v>
                </c:pt>
                <c:pt idx="26">
                  <c:v>0.68735026353617634</c:v>
                </c:pt>
                <c:pt idx="27">
                  <c:v>0.68211920529801329</c:v>
                </c:pt>
                <c:pt idx="28">
                  <c:v>0.67817712003758512</c:v>
                </c:pt>
                <c:pt idx="29">
                  <c:v>0.67373572593800979</c:v>
                </c:pt>
                <c:pt idx="30">
                  <c:v>0.67315265230484134</c:v>
                </c:pt>
                <c:pt idx="31">
                  <c:v>0.66919540229885055</c:v>
                </c:pt>
                <c:pt idx="32">
                  <c:v>0.6584705616963682</c:v>
                </c:pt>
                <c:pt idx="33">
                  <c:v>0.65678627145085799</c:v>
                </c:pt>
                <c:pt idx="34">
                  <c:v>0.65564074479737133</c:v>
                </c:pt>
                <c:pt idx="35">
                  <c:v>0.65120752297499462</c:v>
                </c:pt>
                <c:pt idx="36">
                  <c:v>0.65585241730279897</c:v>
                </c:pt>
                <c:pt idx="37">
                  <c:v>0.64994753410283312</c:v>
                </c:pt>
                <c:pt idx="38">
                  <c:v>0.6405444421530212</c:v>
                </c:pt>
                <c:pt idx="39">
                  <c:v>0.63134388956557042</c:v>
                </c:pt>
                <c:pt idx="40">
                  <c:v>0.62400635930047699</c:v>
                </c:pt>
                <c:pt idx="41">
                  <c:v>0.6115654205607477</c:v>
                </c:pt>
                <c:pt idx="42">
                  <c:v>0.60694980694980694</c:v>
                </c:pt>
                <c:pt idx="43">
                  <c:v>0.60255676397634039</c:v>
                </c:pt>
                <c:pt idx="44">
                  <c:v>0.59781379570297777</c:v>
                </c:pt>
                <c:pt idx="45">
                  <c:v>0.58926249303362432</c:v>
                </c:pt>
                <c:pt idx="46">
                  <c:v>0.58286131920336193</c:v>
                </c:pt>
                <c:pt idx="47">
                  <c:v>0.58017597414257494</c:v>
                </c:pt>
                <c:pt idx="48">
                  <c:v>0.57324286708420324</c:v>
                </c:pt>
                <c:pt idx="49">
                  <c:v>0.56756756756756754</c:v>
                </c:pt>
                <c:pt idx="50">
                  <c:v>0.56189198255618922</c:v>
                </c:pt>
                <c:pt idx="51">
                  <c:v>0.56153718734470759</c:v>
                </c:pt>
                <c:pt idx="52">
                  <c:v>0.56224572823433683</c:v>
                </c:pt>
                <c:pt idx="53">
                  <c:v>0.56448508180943213</c:v>
                </c:pt>
                <c:pt idx="54">
                  <c:v>0.56518320490643181</c:v>
                </c:pt>
                <c:pt idx="55">
                  <c:v>0.56139808227652332</c:v>
                </c:pt>
                <c:pt idx="56">
                  <c:v>0.56067518248175185</c:v>
                </c:pt>
                <c:pt idx="57">
                  <c:v>0.55603770761633997</c:v>
                </c:pt>
                <c:pt idx="58">
                  <c:v>0.55018422991893878</c:v>
                </c:pt>
                <c:pt idx="59">
                  <c:v>0.55426021876799081</c:v>
                </c:pt>
                <c:pt idx="60">
                  <c:v>0.5536667603259342</c:v>
                </c:pt>
                <c:pt idx="61">
                  <c:v>0.55347814132526807</c:v>
                </c:pt>
                <c:pt idx="62">
                  <c:v>0.54653358510925276</c:v>
                </c:pt>
                <c:pt idx="63">
                  <c:v>0.54081095313322802</c:v>
                </c:pt>
                <c:pt idx="64">
                  <c:v>0.53573753417523762</c:v>
                </c:pt>
                <c:pt idx="65">
                  <c:v>0.52887693686771675</c:v>
                </c:pt>
                <c:pt idx="66">
                  <c:v>0.52916198326464348</c:v>
                </c:pt>
                <c:pt idx="67">
                  <c:v>0.52858880778588813</c:v>
                </c:pt>
                <c:pt idx="68">
                  <c:v>0.52529779455124426</c:v>
                </c:pt>
                <c:pt idx="69">
                  <c:v>0.51400367309458217</c:v>
                </c:pt>
                <c:pt idx="70">
                  <c:v>0.50227853729020788</c:v>
                </c:pt>
                <c:pt idx="71">
                  <c:v>0.49031633311814071</c:v>
                </c:pt>
                <c:pt idx="72">
                  <c:v>0.47654295246038364</c:v>
                </c:pt>
                <c:pt idx="73">
                  <c:v>0.47430989320975214</c:v>
                </c:pt>
                <c:pt idx="74">
                  <c:v>0.46268946754760981</c:v>
                </c:pt>
                <c:pt idx="75">
                  <c:v>0.45402675147320176</c:v>
                </c:pt>
                <c:pt idx="76">
                  <c:v>0.44147661726861304</c:v>
                </c:pt>
                <c:pt idx="77">
                  <c:v>0.43434945504087191</c:v>
                </c:pt>
                <c:pt idx="78">
                  <c:v>0.41791409046534334</c:v>
                </c:pt>
                <c:pt idx="79">
                  <c:v>0.41623202149517941</c:v>
                </c:pt>
                <c:pt idx="80">
                  <c:v>0.40467190807378289</c:v>
                </c:pt>
                <c:pt idx="81">
                  <c:v>0.40253807106598982</c:v>
                </c:pt>
                <c:pt idx="82">
                  <c:v>0.38728918140682844</c:v>
                </c:pt>
                <c:pt idx="83">
                  <c:v>0.37686079916427268</c:v>
                </c:pt>
                <c:pt idx="84">
                  <c:v>0.36390569065547462</c:v>
                </c:pt>
                <c:pt idx="85">
                  <c:v>0.3500029591051666</c:v>
                </c:pt>
                <c:pt idx="86">
                  <c:v>0.34818207844259946</c:v>
                </c:pt>
                <c:pt idx="87">
                  <c:v>0.33517053206002728</c:v>
                </c:pt>
                <c:pt idx="88">
                  <c:v>0.33552251352913359</c:v>
                </c:pt>
                <c:pt idx="89">
                  <c:v>0.33321561900918173</c:v>
                </c:pt>
                <c:pt idx="90">
                  <c:v>0.32481015091800441</c:v>
                </c:pt>
                <c:pt idx="91">
                  <c:v>0.31317216655942642</c:v>
                </c:pt>
                <c:pt idx="92">
                  <c:v>0.30678685511749004</c:v>
                </c:pt>
                <c:pt idx="93">
                  <c:v>0.30477028102357917</c:v>
                </c:pt>
                <c:pt idx="94">
                  <c:v>0.30367101303911737</c:v>
                </c:pt>
                <c:pt idx="95">
                  <c:v>0.30264570552147241</c:v>
                </c:pt>
                <c:pt idx="96">
                  <c:v>0.30224071235676225</c:v>
                </c:pt>
                <c:pt idx="97">
                  <c:v>0.30126626192541195</c:v>
                </c:pt>
                <c:pt idx="98">
                  <c:v>0.29110904995362397</c:v>
                </c:pt>
                <c:pt idx="99">
                  <c:v>0.29189984330529883</c:v>
                </c:pt>
                <c:pt idx="100">
                  <c:v>0.29887904873970395</c:v>
                </c:pt>
                <c:pt idx="101">
                  <c:v>0.29640244812658606</c:v>
                </c:pt>
                <c:pt idx="102">
                  <c:v>0.30461380138356869</c:v>
                </c:pt>
                <c:pt idx="103">
                  <c:v>0.298794786497246</c:v>
                </c:pt>
                <c:pt idx="104">
                  <c:v>0.29332221672181547</c:v>
                </c:pt>
                <c:pt idx="105">
                  <c:v>0.28531538269758167</c:v>
                </c:pt>
                <c:pt idx="106">
                  <c:v>0.28481652701531351</c:v>
                </c:pt>
                <c:pt idx="107">
                  <c:v>0.2860000465192008</c:v>
                </c:pt>
                <c:pt idx="108">
                  <c:v>0.29008077689020162</c:v>
                </c:pt>
                <c:pt idx="109">
                  <c:v>0.28823504126547456</c:v>
                </c:pt>
                <c:pt idx="110">
                  <c:v>0.28436537944998863</c:v>
                </c:pt>
                <c:pt idx="111">
                  <c:v>0.28339296064597364</c:v>
                </c:pt>
                <c:pt idx="112">
                  <c:v>0.27932756260723718</c:v>
                </c:pt>
                <c:pt idx="113">
                  <c:v>0.27820964068587778</c:v>
                </c:pt>
                <c:pt idx="114">
                  <c:v>0.28022361984626137</c:v>
                </c:pt>
                <c:pt idx="115">
                  <c:v>0.29110696070684577</c:v>
                </c:pt>
                <c:pt idx="116">
                  <c:v>0.30453851686812511</c:v>
                </c:pt>
                <c:pt idx="117">
                  <c:v>0.32142796372237065</c:v>
                </c:pt>
                <c:pt idx="118">
                  <c:v>0.3287312505179415</c:v>
                </c:pt>
                <c:pt idx="119">
                  <c:v>0.32801833430856253</c:v>
                </c:pt>
                <c:pt idx="120">
                  <c:v>0.32867557715674361</c:v>
                </c:pt>
                <c:pt idx="121">
                  <c:v>0.33770373394466602</c:v>
                </c:pt>
                <c:pt idx="122">
                  <c:v>0.34978873780440961</c:v>
                </c:pt>
                <c:pt idx="123">
                  <c:v>0.37887573608941233</c:v>
                </c:pt>
                <c:pt idx="124">
                  <c:v>0.38949633078895407</c:v>
                </c:pt>
                <c:pt idx="125">
                  <c:v>0.40718216880696839</c:v>
                </c:pt>
                <c:pt idx="126">
                  <c:v>0.41443512566165724</c:v>
                </c:pt>
                <c:pt idx="127">
                  <c:v>0.41942116969044191</c:v>
                </c:pt>
                <c:pt idx="128">
                  <c:v>0.41940696341513944</c:v>
                </c:pt>
                <c:pt idx="129">
                  <c:v>0.43737339405886749</c:v>
                </c:pt>
                <c:pt idx="130">
                  <c:v>0.45483662593529633</c:v>
                </c:pt>
                <c:pt idx="131">
                  <c:v>0.48433664601218041</c:v>
                </c:pt>
                <c:pt idx="132">
                  <c:v>0.49803577508315217</c:v>
                </c:pt>
                <c:pt idx="133">
                  <c:v>0.51271613553539586</c:v>
                </c:pt>
                <c:pt idx="134">
                  <c:v>0.51802020718761987</c:v>
                </c:pt>
                <c:pt idx="135">
                  <c:v>0.52164239482200647</c:v>
                </c:pt>
                <c:pt idx="136">
                  <c:v>0.52614383160205014</c:v>
                </c:pt>
                <c:pt idx="137">
                  <c:v>0.54175691641232648</c:v>
                </c:pt>
                <c:pt idx="138">
                  <c:v>0.55222335865965322</c:v>
                </c:pt>
                <c:pt idx="139">
                  <c:v>0.56584076563801156</c:v>
                </c:pt>
                <c:pt idx="140">
                  <c:v>0.57039301622938487</c:v>
                </c:pt>
                <c:pt idx="141">
                  <c:v>0.57366111038815082</c:v>
                </c:pt>
                <c:pt idx="142">
                  <c:v>0.57646893119556797</c:v>
                </c:pt>
                <c:pt idx="143">
                  <c:v>0.58538540166333686</c:v>
                </c:pt>
                <c:pt idx="144">
                  <c:v>0.58830897223754364</c:v>
                </c:pt>
                <c:pt idx="145">
                  <c:v>0.59467209850131431</c:v>
                </c:pt>
                <c:pt idx="146">
                  <c:v>0.59944467645631339</c:v>
                </c:pt>
                <c:pt idx="147">
                  <c:v>0.60000674657611264</c:v>
                </c:pt>
                <c:pt idx="148">
                  <c:v>0.60425593643992148</c:v>
                </c:pt>
                <c:pt idx="149">
                  <c:v>0.60592028006115262</c:v>
                </c:pt>
                <c:pt idx="150">
                  <c:v>0.60814586734749787</c:v>
                </c:pt>
                <c:pt idx="151">
                  <c:v>0.61266987925713356</c:v>
                </c:pt>
                <c:pt idx="152">
                  <c:v>0.61257528512237835</c:v>
                </c:pt>
                <c:pt idx="153">
                  <c:v>0.61181225333980538</c:v>
                </c:pt>
                <c:pt idx="154">
                  <c:v>0.60818848167539263</c:v>
                </c:pt>
                <c:pt idx="155">
                  <c:v>0.60552891337897607</c:v>
                </c:pt>
                <c:pt idx="156">
                  <c:v>0.60070656946231293</c:v>
                </c:pt>
                <c:pt idx="157">
                  <c:v>0.59814699439274877</c:v>
                </c:pt>
                <c:pt idx="158">
                  <c:v>0.60148607790051978</c:v>
                </c:pt>
                <c:pt idx="159">
                  <c:v>0.59729542775304212</c:v>
                </c:pt>
                <c:pt idx="160">
                  <c:v>0.59480489649033819</c:v>
                </c:pt>
                <c:pt idx="161">
                  <c:v>0.59469347830176256</c:v>
                </c:pt>
                <c:pt idx="162">
                  <c:v>0.59063439914858173</c:v>
                </c:pt>
                <c:pt idx="163">
                  <c:v>0.58424691267944762</c:v>
                </c:pt>
                <c:pt idx="164">
                  <c:v>0.58009053829949353</c:v>
                </c:pt>
                <c:pt idx="165">
                  <c:v>0.58142771572530916</c:v>
                </c:pt>
                <c:pt idx="166">
                  <c:v>0.58625889367454997</c:v>
                </c:pt>
                <c:pt idx="167">
                  <c:v>0.59125076702802204</c:v>
                </c:pt>
                <c:pt idx="168">
                  <c:v>0.59421577667868219</c:v>
                </c:pt>
                <c:pt idx="169">
                  <c:v>0.59070314506042454</c:v>
                </c:pt>
                <c:pt idx="170">
                  <c:v>0.59090871835222569</c:v>
                </c:pt>
                <c:pt idx="171">
                  <c:v>0.59084659679089024</c:v>
                </c:pt>
                <c:pt idx="172">
                  <c:v>0.60196269598989882</c:v>
                </c:pt>
                <c:pt idx="173">
                  <c:v>0.60410401696685767</c:v>
                </c:pt>
                <c:pt idx="174">
                  <c:v>0.60499220945982979</c:v>
                </c:pt>
                <c:pt idx="175">
                  <c:v>0.60566276372044658</c:v>
                </c:pt>
                <c:pt idx="176">
                  <c:v>0.6078673161107343</c:v>
                </c:pt>
                <c:pt idx="177">
                  <c:v>0.60760733942145029</c:v>
                </c:pt>
                <c:pt idx="178">
                  <c:v>0.61419225421140211</c:v>
                </c:pt>
                <c:pt idx="179">
                  <c:v>0.62018958847084904</c:v>
                </c:pt>
                <c:pt idx="180">
                  <c:v>0.62913089365779173</c:v>
                </c:pt>
                <c:pt idx="181">
                  <c:v>0.64564705182806725</c:v>
                </c:pt>
                <c:pt idx="182">
                  <c:v>0.65793613862483102</c:v>
                </c:pt>
                <c:pt idx="183">
                  <c:v>0.66373261427007491</c:v>
                </c:pt>
                <c:pt idx="184">
                  <c:v>0.66603102236445066</c:v>
                </c:pt>
                <c:pt idx="185">
                  <c:v>0.67241917114607586</c:v>
                </c:pt>
                <c:pt idx="186">
                  <c:v>0.67780508725016042</c:v>
                </c:pt>
                <c:pt idx="187">
                  <c:v>0.68280918525313916</c:v>
                </c:pt>
                <c:pt idx="188">
                  <c:v>0.69183125927617306</c:v>
                </c:pt>
                <c:pt idx="189">
                  <c:v>0.69553837423748044</c:v>
                </c:pt>
                <c:pt idx="190">
                  <c:v>0.69841191347471632</c:v>
                </c:pt>
                <c:pt idx="191">
                  <c:v>0.69981412639405205</c:v>
                </c:pt>
                <c:pt idx="192">
                  <c:v>0.70408892250798449</c:v>
                </c:pt>
                <c:pt idx="193">
                  <c:v>0.71183026534979199</c:v>
                </c:pt>
                <c:pt idx="194">
                  <c:v>0.71963031525816223</c:v>
                </c:pt>
                <c:pt idx="195">
                  <c:v>0.72975083263083707</c:v>
                </c:pt>
                <c:pt idx="196">
                  <c:v>0.73294324166179048</c:v>
                </c:pt>
                <c:pt idx="197">
                  <c:v>0.73436985399055876</c:v>
                </c:pt>
                <c:pt idx="198">
                  <c:v>0.73699991785098173</c:v>
                </c:pt>
                <c:pt idx="199">
                  <c:v>0.73844077409151954</c:v>
                </c:pt>
                <c:pt idx="200">
                  <c:v>0.74474301049699354</c:v>
                </c:pt>
                <c:pt idx="201">
                  <c:v>0.74980530254291811</c:v>
                </c:pt>
                <c:pt idx="202">
                  <c:v>0.76008912595793521</c:v>
                </c:pt>
                <c:pt idx="203">
                  <c:v>0.77192604607649806</c:v>
                </c:pt>
                <c:pt idx="204">
                  <c:v>0.77730720182562585</c:v>
                </c:pt>
                <c:pt idx="205">
                  <c:v>0.77654248269768811</c:v>
                </c:pt>
                <c:pt idx="206">
                  <c:v>0.78181429925127122</c:v>
                </c:pt>
                <c:pt idx="207">
                  <c:v>0.78889066198569113</c:v>
                </c:pt>
                <c:pt idx="208">
                  <c:v>0.79404538802323044</c:v>
                </c:pt>
                <c:pt idx="209">
                  <c:v>0.79752221496566333</c:v>
                </c:pt>
                <c:pt idx="210">
                  <c:v>0.80350415831169253</c:v>
                </c:pt>
                <c:pt idx="211">
                  <c:v>0.80256689259167002</c:v>
                </c:pt>
                <c:pt idx="212">
                  <c:v>0.80176559763715727</c:v>
                </c:pt>
                <c:pt idx="213">
                  <c:v>0.80534758661996586</c:v>
                </c:pt>
                <c:pt idx="214">
                  <c:v>0.80981049818023754</c:v>
                </c:pt>
                <c:pt idx="215">
                  <c:v>0.81418348944092156</c:v>
                </c:pt>
                <c:pt idx="216">
                  <c:v>0.82675557273547229</c:v>
                </c:pt>
                <c:pt idx="217">
                  <c:v>0.84628911765460935</c:v>
                </c:pt>
                <c:pt idx="218">
                  <c:v>0.86600634319768777</c:v>
                </c:pt>
                <c:pt idx="219">
                  <c:v>0.87474426875203148</c:v>
                </c:pt>
                <c:pt idx="220">
                  <c:v>0.8827032724225069</c:v>
                </c:pt>
                <c:pt idx="221">
                  <c:v>0.88641722452953042</c:v>
                </c:pt>
                <c:pt idx="222">
                  <c:v>0.88778522645013058</c:v>
                </c:pt>
                <c:pt idx="223">
                  <c:v>0.88646392217820791</c:v>
                </c:pt>
                <c:pt idx="224">
                  <c:v>0.88638151241619534</c:v>
                </c:pt>
                <c:pt idx="225">
                  <c:v>0.8839167449178208</c:v>
                </c:pt>
                <c:pt idx="226">
                  <c:v>0.88152234550300623</c:v>
                </c:pt>
                <c:pt idx="227">
                  <c:v>0.88175608912603132</c:v>
                </c:pt>
                <c:pt idx="228">
                  <c:v>0.88108905414541205</c:v>
                </c:pt>
                <c:pt idx="229">
                  <c:v>0.87854359965504381</c:v>
                </c:pt>
                <c:pt idx="230">
                  <c:v>0.87712189245427663</c:v>
                </c:pt>
                <c:pt idx="231">
                  <c:v>0.87795204069274557</c:v>
                </c:pt>
                <c:pt idx="232">
                  <c:v>0.87565048028509573</c:v>
                </c:pt>
                <c:pt idx="233">
                  <c:v>0.87346325936158076</c:v>
                </c:pt>
                <c:pt idx="234">
                  <c:v>0.87468312048596164</c:v>
                </c:pt>
                <c:pt idx="235">
                  <c:v>0.8757298194868498</c:v>
                </c:pt>
                <c:pt idx="236">
                  <c:v>0.87859646214686593</c:v>
                </c:pt>
                <c:pt idx="237">
                  <c:v>0.87669603316687084</c:v>
                </c:pt>
                <c:pt idx="238">
                  <c:v>0.87715146047405357</c:v>
                </c:pt>
                <c:pt idx="239">
                  <c:v>0.87426231131773191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lavoro'!$A$2:$A$396</c:f>
              <c:numCache>
                <c:formatCode>d/m;@</c:formatCode>
                <c:ptCount val="24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</c:numCache>
            </c:numRef>
          </c:cat>
          <c:val>
            <c:numRef>
              <c:f>'Sicilia foglio di lavoro'!$BG$2:$BG$396</c:f>
              <c:numCache>
                <c:formatCode>0.0%</c:formatCode>
                <c:ptCount val="242"/>
                <c:pt idx="0">
                  <c:v>8.5809581564584597E-2</c:v>
                </c:pt>
                <c:pt idx="1">
                  <c:v>8.5627836611195163E-2</c:v>
                </c:pt>
                <c:pt idx="2">
                  <c:v>8.555018137847642E-2</c:v>
                </c:pt>
                <c:pt idx="3">
                  <c:v>8.5593731163351422E-2</c:v>
                </c:pt>
                <c:pt idx="4">
                  <c:v>8.5055405810122789E-2</c:v>
                </c:pt>
                <c:pt idx="5">
                  <c:v>8.4298011279311372E-2</c:v>
                </c:pt>
                <c:pt idx="6">
                  <c:v>8.3627797408716134E-2</c:v>
                </c:pt>
                <c:pt idx="7">
                  <c:v>8.2943925233644855E-2</c:v>
                </c:pt>
                <c:pt idx="8">
                  <c:v>8.2247321169997098E-2</c:v>
                </c:pt>
                <c:pt idx="9">
                  <c:v>8.1492109038737451E-2</c:v>
                </c:pt>
                <c:pt idx="10">
                  <c:v>7.9462786793508669E-2</c:v>
                </c:pt>
                <c:pt idx="11">
                  <c:v>7.8823202886483493E-2</c:v>
                </c:pt>
                <c:pt idx="12">
                  <c:v>7.7914951989026066E-2</c:v>
                </c:pt>
                <c:pt idx="13">
                  <c:v>7.715294756859549E-2</c:v>
                </c:pt>
                <c:pt idx="14">
                  <c:v>7.620069761202039E-2</c:v>
                </c:pt>
                <c:pt idx="15">
                  <c:v>7.5677110993096125E-2</c:v>
                </c:pt>
                <c:pt idx="16">
                  <c:v>7.5661375661375666E-2</c:v>
                </c:pt>
                <c:pt idx="17">
                  <c:v>7.5402056419720531E-2</c:v>
                </c:pt>
                <c:pt idx="18">
                  <c:v>7.4517978113600836E-2</c:v>
                </c:pt>
                <c:pt idx="19">
                  <c:v>7.3806451612903223E-2</c:v>
                </c:pt>
                <c:pt idx="20">
                  <c:v>7.2977800459300843E-2</c:v>
                </c:pt>
                <c:pt idx="21">
                  <c:v>7.2094781951096545E-2</c:v>
                </c:pt>
                <c:pt idx="22">
                  <c:v>7.1464267866066966E-2</c:v>
                </c:pt>
                <c:pt idx="23">
                  <c:v>7.0322104745512662E-2</c:v>
                </c:pt>
                <c:pt idx="24">
                  <c:v>6.9909557565387442E-2</c:v>
                </c:pt>
                <c:pt idx="25">
                  <c:v>6.9350145489815718E-2</c:v>
                </c:pt>
                <c:pt idx="26">
                  <c:v>6.8519405845711548E-2</c:v>
                </c:pt>
                <c:pt idx="27">
                  <c:v>6.7644276253547783E-2</c:v>
                </c:pt>
                <c:pt idx="28">
                  <c:v>6.7183462532299745E-2</c:v>
                </c:pt>
                <c:pt idx="29">
                  <c:v>6.6651130272663714E-2</c:v>
                </c:pt>
                <c:pt idx="30">
                  <c:v>6.6249710447069718E-2</c:v>
                </c:pt>
                <c:pt idx="31">
                  <c:v>6.5977011494252877E-2</c:v>
                </c:pt>
                <c:pt idx="32">
                  <c:v>6.4741709903000225E-2</c:v>
                </c:pt>
                <c:pt idx="33">
                  <c:v>6.4185424559839541E-2</c:v>
                </c:pt>
                <c:pt idx="34">
                  <c:v>6.3088718510405262E-2</c:v>
                </c:pt>
                <c:pt idx="35">
                  <c:v>6.176533447317803E-2</c:v>
                </c:pt>
                <c:pt idx="36">
                  <c:v>6.1280746395250212E-2</c:v>
                </c:pt>
                <c:pt idx="37">
                  <c:v>6.0650577124868835E-2</c:v>
                </c:pt>
                <c:pt idx="38">
                  <c:v>5.9599917508764692E-2</c:v>
                </c:pt>
                <c:pt idx="39">
                  <c:v>5.8668290702395452E-2</c:v>
                </c:pt>
                <c:pt idx="40">
                  <c:v>5.7432432432432436E-2</c:v>
                </c:pt>
                <c:pt idx="41">
                  <c:v>5.6269470404984423E-2</c:v>
                </c:pt>
                <c:pt idx="42">
                  <c:v>5.579150579150579E-2</c:v>
                </c:pt>
                <c:pt idx="43">
                  <c:v>5.5332951726769698E-2</c:v>
                </c:pt>
                <c:pt idx="44">
                  <c:v>5.5032039200904638E-2</c:v>
                </c:pt>
                <c:pt idx="45">
                  <c:v>5.4244844882036042E-2</c:v>
                </c:pt>
                <c:pt idx="46">
                  <c:v>5.3900968390279552E-2</c:v>
                </c:pt>
                <c:pt idx="47">
                  <c:v>5.2971808224097687E-2</c:v>
                </c:pt>
                <c:pt idx="48">
                  <c:v>5.1496172581767571E-2</c:v>
                </c:pt>
                <c:pt idx="49">
                  <c:v>5.0632911392405063E-2</c:v>
                </c:pt>
                <c:pt idx="50">
                  <c:v>4.9647769204964776E-2</c:v>
                </c:pt>
                <c:pt idx="51">
                  <c:v>4.9527911214179231E-2</c:v>
                </c:pt>
                <c:pt idx="52">
                  <c:v>4.8820179007323029E-2</c:v>
                </c:pt>
                <c:pt idx="53">
                  <c:v>4.8604427333974978E-2</c:v>
                </c:pt>
                <c:pt idx="54">
                  <c:v>4.7806258845730462E-2</c:v>
                </c:pt>
                <c:pt idx="55">
                  <c:v>4.7324466439839161E-2</c:v>
                </c:pt>
                <c:pt idx="56">
                  <c:v>4.6532846715328466E-2</c:v>
                </c:pt>
                <c:pt idx="57">
                  <c:v>4.6087086637737543E-2</c:v>
                </c:pt>
                <c:pt idx="58">
                  <c:v>4.5541635961680177E-2</c:v>
                </c:pt>
                <c:pt idx="59">
                  <c:v>4.4617156016119749E-2</c:v>
                </c:pt>
                <c:pt idx="60">
                  <c:v>4.3692048328182076E-2</c:v>
                </c:pt>
                <c:pt idx="61">
                  <c:v>4.2892493813582622E-2</c:v>
                </c:pt>
                <c:pt idx="62">
                  <c:v>4.2352306447261935E-2</c:v>
                </c:pt>
                <c:pt idx="63">
                  <c:v>4.1732490784623488E-2</c:v>
                </c:pt>
                <c:pt idx="64">
                  <c:v>4.1531050644447336E-2</c:v>
                </c:pt>
                <c:pt idx="65">
                  <c:v>4.1106415674222054E-2</c:v>
                </c:pt>
                <c:pt idx="66">
                  <c:v>4.0214812039465468E-2</c:v>
                </c:pt>
                <c:pt idx="67">
                  <c:v>3.9659367396593675E-2</c:v>
                </c:pt>
                <c:pt idx="68">
                  <c:v>3.8801745488854816E-2</c:v>
                </c:pt>
                <c:pt idx="69">
                  <c:v>3.8223140495867766E-2</c:v>
                </c:pt>
                <c:pt idx="70">
                  <c:v>3.7234633766811159E-2</c:v>
                </c:pt>
                <c:pt idx="71">
                  <c:v>3.6152356358941255E-2</c:v>
                </c:pt>
                <c:pt idx="72">
                  <c:v>3.5341951626355297E-2</c:v>
                </c:pt>
                <c:pt idx="73">
                  <c:v>3.4354221237154946E-2</c:v>
                </c:pt>
                <c:pt idx="74">
                  <c:v>3.3326855810338125E-2</c:v>
                </c:pt>
                <c:pt idx="75">
                  <c:v>3.2737816855298849E-2</c:v>
                </c:pt>
                <c:pt idx="76">
                  <c:v>3.1946046676723752E-2</c:v>
                </c:pt>
                <c:pt idx="77">
                  <c:v>3.0824250681198911E-2</c:v>
                </c:pt>
                <c:pt idx="78">
                  <c:v>2.9694109990237551E-2</c:v>
                </c:pt>
                <c:pt idx="79">
                  <c:v>2.908171329223961E-2</c:v>
                </c:pt>
                <c:pt idx="80">
                  <c:v>2.8575748412458423E-2</c:v>
                </c:pt>
                <c:pt idx="81">
                  <c:v>2.820884699057288E-2</c:v>
                </c:pt>
                <c:pt idx="82">
                  <c:v>2.7217880159056629E-2</c:v>
                </c:pt>
                <c:pt idx="83">
                  <c:v>2.6638809088534866E-2</c:v>
                </c:pt>
                <c:pt idx="84">
                  <c:v>2.5737563263794592E-2</c:v>
                </c:pt>
                <c:pt idx="85">
                  <c:v>2.5329940226075636E-2</c:v>
                </c:pt>
                <c:pt idx="86">
                  <c:v>2.5135986258230748E-2</c:v>
                </c:pt>
                <c:pt idx="87">
                  <c:v>2.4502046384720328E-2</c:v>
                </c:pt>
                <c:pt idx="88">
                  <c:v>2.4116009036935847E-2</c:v>
                </c:pt>
                <c:pt idx="89">
                  <c:v>2.3811926142669762E-2</c:v>
                </c:pt>
                <c:pt idx="90">
                  <c:v>2.3262520426799962E-2</c:v>
                </c:pt>
                <c:pt idx="91">
                  <c:v>2.3071973526978581E-2</c:v>
                </c:pt>
                <c:pt idx="92">
                  <c:v>2.2666608322758498E-2</c:v>
                </c:pt>
                <c:pt idx="93">
                  <c:v>2.2448381287431419E-2</c:v>
                </c:pt>
                <c:pt idx="94">
                  <c:v>2.2066198595787363E-2</c:v>
                </c:pt>
                <c:pt idx="95">
                  <c:v>2.1817484662576686E-2</c:v>
                </c:pt>
                <c:pt idx="96">
                  <c:v>2.1677249835778411E-2</c:v>
                </c:pt>
                <c:pt idx="97">
                  <c:v>2.1786643538594969E-2</c:v>
                </c:pt>
                <c:pt idx="98">
                  <c:v>2.196236915330595E-2</c:v>
                </c:pt>
                <c:pt idx="99">
                  <c:v>2.1617473058104953E-2</c:v>
                </c:pt>
                <c:pt idx="100">
                  <c:v>2.1768749612931196E-2</c:v>
                </c:pt>
                <c:pt idx="101">
                  <c:v>2.1943573667711599E-2</c:v>
                </c:pt>
                <c:pt idx="102">
                  <c:v>2.1782631067406095E-2</c:v>
                </c:pt>
                <c:pt idx="103">
                  <c:v>2.1868353602006872E-2</c:v>
                </c:pt>
                <c:pt idx="104">
                  <c:v>2.1807665251035668E-2</c:v>
                </c:pt>
                <c:pt idx="105">
                  <c:v>2.1441037147843432E-2</c:v>
                </c:pt>
                <c:pt idx="106">
                  <c:v>2.1573726283347781E-2</c:v>
                </c:pt>
                <c:pt idx="107">
                  <c:v>2.1677947572860699E-2</c:v>
                </c:pt>
                <c:pt idx="108">
                  <c:v>2.1726969635944598E-2</c:v>
                </c:pt>
                <c:pt idx="109">
                  <c:v>2.1814821182943603E-2</c:v>
                </c:pt>
                <c:pt idx="110">
                  <c:v>2.1797971032459347E-2</c:v>
                </c:pt>
                <c:pt idx="111">
                  <c:v>2.1945515959466751E-2</c:v>
                </c:pt>
                <c:pt idx="112">
                  <c:v>2.1996876867613889E-2</c:v>
                </c:pt>
                <c:pt idx="113">
                  <c:v>2.2323025089875586E-2</c:v>
                </c:pt>
                <c:pt idx="114">
                  <c:v>2.2564272316010152E-2</c:v>
                </c:pt>
                <c:pt idx="115">
                  <c:v>2.289706199267294E-2</c:v>
                </c:pt>
                <c:pt idx="116">
                  <c:v>2.3192575568849669E-2</c:v>
                </c:pt>
                <c:pt idx="117">
                  <c:v>2.332862563596454E-2</c:v>
                </c:pt>
                <c:pt idx="118">
                  <c:v>2.3502113201292783E-2</c:v>
                </c:pt>
                <c:pt idx="119">
                  <c:v>2.3746830505168716E-2</c:v>
                </c:pt>
                <c:pt idx="120">
                  <c:v>2.4077508473492357E-2</c:v>
                </c:pt>
                <c:pt idx="121">
                  <c:v>2.4416669283673021E-2</c:v>
                </c:pt>
                <c:pt idx="122">
                  <c:v>2.4414227548590305E-2</c:v>
                </c:pt>
                <c:pt idx="123">
                  <c:v>2.4275928373993512E-2</c:v>
                </c:pt>
                <c:pt idx="124">
                  <c:v>2.4314049099643395E-2</c:v>
                </c:pt>
                <c:pt idx="125">
                  <c:v>2.4397995001950105E-2</c:v>
                </c:pt>
                <c:pt idx="126">
                  <c:v>2.4451161536605787E-2</c:v>
                </c:pt>
                <c:pt idx="127">
                  <c:v>2.4605184014323881E-2</c:v>
                </c:pt>
                <c:pt idx="128">
                  <c:v>2.4762799176875162E-2</c:v>
                </c:pt>
                <c:pt idx="129">
                  <c:v>2.4865746720141392E-2</c:v>
                </c:pt>
                <c:pt idx="130">
                  <c:v>2.5071324756419228E-2</c:v>
                </c:pt>
                <c:pt idx="131">
                  <c:v>2.5143630501413085E-2</c:v>
                </c:pt>
                <c:pt idx="132">
                  <c:v>2.5181363433988947E-2</c:v>
                </c:pt>
                <c:pt idx="133">
                  <c:v>2.5147967227520614E-2</c:v>
                </c:pt>
                <c:pt idx="134">
                  <c:v>2.5156669650850491E-2</c:v>
                </c:pt>
                <c:pt idx="135">
                  <c:v>2.527052993527508E-2</c:v>
                </c:pt>
                <c:pt idx="136">
                  <c:v>2.531456148445586E-2</c:v>
                </c:pt>
                <c:pt idx="137">
                  <c:v>2.5339667224574185E-2</c:v>
                </c:pt>
                <c:pt idx="138">
                  <c:v>2.5411552698227157E-2</c:v>
                </c:pt>
                <c:pt idx="139">
                  <c:v>2.5452877780325612E-2</c:v>
                </c:pt>
                <c:pt idx="140">
                  <c:v>2.5448726369466306E-2</c:v>
                </c:pt>
                <c:pt idx="141">
                  <c:v>2.5494209088005301E-2</c:v>
                </c:pt>
                <c:pt idx="142">
                  <c:v>2.5599192469306791E-2</c:v>
                </c:pt>
                <c:pt idx="143">
                  <c:v>2.5588904892440645E-2</c:v>
                </c:pt>
                <c:pt idx="144">
                  <c:v>2.5429766501195071E-2</c:v>
                </c:pt>
                <c:pt idx="145">
                  <c:v>2.5478794223744553E-2</c:v>
                </c:pt>
                <c:pt idx="146">
                  <c:v>2.5463616149531021E-2</c:v>
                </c:pt>
                <c:pt idx="147">
                  <c:v>2.5670722108529921E-2</c:v>
                </c:pt>
                <c:pt idx="148">
                  <c:v>2.5642742367434388E-2</c:v>
                </c:pt>
                <c:pt idx="149">
                  <c:v>2.5768284847007734E-2</c:v>
                </c:pt>
                <c:pt idx="150">
                  <c:v>2.5772235675699369E-2</c:v>
                </c:pt>
                <c:pt idx="151">
                  <c:v>2.5783745736098328E-2</c:v>
                </c:pt>
                <c:pt idx="152">
                  <c:v>2.5757122720088847E-2</c:v>
                </c:pt>
                <c:pt idx="153">
                  <c:v>2.5747631006901209E-2</c:v>
                </c:pt>
                <c:pt idx="154">
                  <c:v>2.5842931937172776E-2</c:v>
                </c:pt>
                <c:pt idx="155">
                  <c:v>2.5831978207505154E-2</c:v>
                </c:pt>
                <c:pt idx="156">
                  <c:v>2.5812248565418937E-2</c:v>
                </c:pt>
                <c:pt idx="157">
                  <c:v>2.5765218964165847E-2</c:v>
                </c:pt>
                <c:pt idx="158">
                  <c:v>2.562101061201905E-2</c:v>
                </c:pt>
                <c:pt idx="159">
                  <c:v>2.5613546243703784E-2</c:v>
                </c:pt>
                <c:pt idx="160">
                  <c:v>2.5496970799077361E-2</c:v>
                </c:pt>
                <c:pt idx="161">
                  <c:v>2.5347529203739585E-2</c:v>
                </c:pt>
                <c:pt idx="162">
                  <c:v>2.5246402295127483E-2</c:v>
                </c:pt>
                <c:pt idx="163">
                  <c:v>2.5218438189744806E-2</c:v>
                </c:pt>
                <c:pt idx="164">
                  <c:v>2.5144547532607236E-2</c:v>
                </c:pt>
                <c:pt idx="165">
                  <c:v>2.5025545259152251E-2</c:v>
                </c:pt>
                <c:pt idx="166">
                  <c:v>2.4932620395004809E-2</c:v>
                </c:pt>
                <c:pt idx="167">
                  <c:v>2.4851707915729188E-2</c:v>
                </c:pt>
                <c:pt idx="168">
                  <c:v>2.4763182161119959E-2</c:v>
                </c:pt>
                <c:pt idx="169">
                  <c:v>2.4757928915173654E-2</c:v>
                </c:pt>
                <c:pt idx="170">
                  <c:v>2.4810051882269049E-2</c:v>
                </c:pt>
                <c:pt idx="171">
                  <c:v>2.4780020703933748E-2</c:v>
                </c:pt>
                <c:pt idx="172">
                  <c:v>2.4781434302427796E-2</c:v>
                </c:pt>
                <c:pt idx="173">
                  <c:v>2.4761799246620874E-2</c:v>
                </c:pt>
                <c:pt idx="174">
                  <c:v>2.4749645706590249E-2</c:v>
                </c:pt>
                <c:pt idx="175">
                  <c:v>2.4783320530428237E-2</c:v>
                </c:pt>
                <c:pt idx="176">
                  <c:v>2.4862815216721131E-2</c:v>
                </c:pt>
                <c:pt idx="177">
                  <c:v>2.4954645314880165E-2</c:v>
                </c:pt>
                <c:pt idx="178">
                  <c:v>2.5044260563647832E-2</c:v>
                </c:pt>
                <c:pt idx="179">
                  <c:v>2.5142719244662638E-2</c:v>
                </c:pt>
                <c:pt idx="180">
                  <c:v>2.5232602528499893E-2</c:v>
                </c:pt>
                <c:pt idx="181">
                  <c:v>2.5330568376925992E-2</c:v>
                </c:pt>
                <c:pt idx="182">
                  <c:v>2.5430802071099885E-2</c:v>
                </c:pt>
                <c:pt idx="183">
                  <c:v>2.5554175881501509E-2</c:v>
                </c:pt>
                <c:pt idx="184">
                  <c:v>2.5630347266364189E-2</c:v>
                </c:pt>
                <c:pt idx="185">
                  <c:v>2.5715798713121948E-2</c:v>
                </c:pt>
                <c:pt idx="186">
                  <c:v>2.5796639733600503E-2</c:v>
                </c:pt>
                <c:pt idx="187">
                  <c:v>2.5822773923513561E-2</c:v>
                </c:pt>
                <c:pt idx="188">
                  <c:v>2.5930471515013129E-2</c:v>
                </c:pt>
                <c:pt idx="189">
                  <c:v>2.5939849624060152E-2</c:v>
                </c:pt>
                <c:pt idx="190">
                  <c:v>2.6011274849174166E-2</c:v>
                </c:pt>
                <c:pt idx="191">
                  <c:v>2.60786301678495E-2</c:v>
                </c:pt>
                <c:pt idx="192">
                  <c:v>2.6110830951980725E-2</c:v>
                </c:pt>
                <c:pt idx="193">
                  <c:v>2.6186476709578941E-2</c:v>
                </c:pt>
                <c:pt idx="194">
                  <c:v>2.6228758033987144E-2</c:v>
                </c:pt>
                <c:pt idx="195">
                  <c:v>2.6284877212863284E-2</c:v>
                </c:pt>
                <c:pt idx="196">
                  <c:v>2.6324303858465563E-2</c:v>
                </c:pt>
                <c:pt idx="197">
                  <c:v>2.6402459106378309E-2</c:v>
                </c:pt>
                <c:pt idx="198">
                  <c:v>2.6486212656425423E-2</c:v>
                </c:pt>
                <c:pt idx="199">
                  <c:v>2.6523336582572717E-2</c:v>
                </c:pt>
                <c:pt idx="200">
                  <c:v>2.6599177905357204E-2</c:v>
                </c:pt>
                <c:pt idx="201">
                  <c:v>2.6688788812514814E-2</c:v>
                </c:pt>
                <c:pt idx="202">
                  <c:v>2.675804328010533E-2</c:v>
                </c:pt>
                <c:pt idx="203">
                  <c:v>2.6793826853054602E-2</c:v>
                </c:pt>
                <c:pt idx="204">
                  <c:v>2.684072756560843E-2</c:v>
                </c:pt>
                <c:pt idx="205">
                  <c:v>2.689388361601585E-2</c:v>
                </c:pt>
                <c:pt idx="206">
                  <c:v>2.6952900823468174E-2</c:v>
                </c:pt>
                <c:pt idx="207">
                  <c:v>2.6995398813798241E-2</c:v>
                </c:pt>
                <c:pt idx="208">
                  <c:v>2.6985146580667377E-2</c:v>
                </c:pt>
                <c:pt idx="209">
                  <c:v>2.7020786742926503E-2</c:v>
                </c:pt>
                <c:pt idx="210">
                  <c:v>2.7066828835344007E-2</c:v>
                </c:pt>
                <c:pt idx="211">
                  <c:v>2.7124110174491012E-2</c:v>
                </c:pt>
                <c:pt idx="212">
                  <c:v>2.7157008808384956E-2</c:v>
                </c:pt>
                <c:pt idx="213">
                  <c:v>2.7148084009322795E-2</c:v>
                </c:pt>
                <c:pt idx="214">
                  <c:v>2.7163441264815982E-2</c:v>
                </c:pt>
                <c:pt idx="215">
                  <c:v>2.7155609853847098E-2</c:v>
                </c:pt>
                <c:pt idx="216">
                  <c:v>2.7142120860713825E-2</c:v>
                </c:pt>
                <c:pt idx="217">
                  <c:v>2.7103175621903321E-2</c:v>
                </c:pt>
                <c:pt idx="218">
                  <c:v>2.7080082870808504E-2</c:v>
                </c:pt>
                <c:pt idx="219">
                  <c:v>2.7112292307986462E-2</c:v>
                </c:pt>
                <c:pt idx="220">
                  <c:v>2.7124153957510572E-2</c:v>
                </c:pt>
                <c:pt idx="221">
                  <c:v>2.709980846181563E-2</c:v>
                </c:pt>
                <c:pt idx="222">
                  <c:v>2.7098479841374753E-2</c:v>
                </c:pt>
                <c:pt idx="223">
                  <c:v>2.7064634207491351E-2</c:v>
                </c:pt>
                <c:pt idx="224">
                  <c:v>2.7035968887723635E-2</c:v>
                </c:pt>
                <c:pt idx="225">
                  <c:v>2.7013749401456403E-2</c:v>
                </c:pt>
                <c:pt idx="226">
                  <c:v>2.7012954813115973E-2</c:v>
                </c:pt>
                <c:pt idx="227">
                  <c:v>2.6993478583073958E-2</c:v>
                </c:pt>
                <c:pt idx="228">
                  <c:v>2.6937496158810154E-2</c:v>
                </c:pt>
                <c:pt idx="229">
                  <c:v>2.6893130844836972E-2</c:v>
                </c:pt>
                <c:pt idx="230">
                  <c:v>2.6843840883924115E-2</c:v>
                </c:pt>
                <c:pt idx="231">
                  <c:v>2.6777279883735013E-2</c:v>
                </c:pt>
                <c:pt idx="232">
                  <c:v>2.6712655044953237E-2</c:v>
                </c:pt>
                <c:pt idx="233">
                  <c:v>2.673192997207291E-2</c:v>
                </c:pt>
                <c:pt idx="234">
                  <c:v>2.6731477495575643E-2</c:v>
                </c:pt>
                <c:pt idx="235">
                  <c:v>2.6740705030918754E-2</c:v>
                </c:pt>
                <c:pt idx="236">
                  <c:v>2.671742167704658E-2</c:v>
                </c:pt>
                <c:pt idx="237">
                  <c:v>2.6706633374163763E-2</c:v>
                </c:pt>
                <c:pt idx="238">
                  <c:v>2.6702128906021159E-2</c:v>
                </c:pt>
                <c:pt idx="239">
                  <c:v>2.6699524034232251E-2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Tavola5!$D$3:$D$449</c:f>
              <c:numCache>
                <c:formatCode>\+0;\-0;0</c:formatCode>
                <c:ptCount val="34"/>
                <c:pt idx="0">
                  <c:v>148</c:v>
                </c:pt>
                <c:pt idx="1">
                  <c:v>313</c:v>
                </c:pt>
                <c:pt idx="2">
                  <c:v>236</c:v>
                </c:pt>
                <c:pt idx="3">
                  <c:v>289</c:v>
                </c:pt>
                <c:pt idx="4">
                  <c:v>425</c:v>
                </c:pt>
                <c:pt idx="5">
                  <c:v>525</c:v>
                </c:pt>
                <c:pt idx="6">
                  <c:v>721</c:v>
                </c:pt>
                <c:pt idx="7">
                  <c:v>721</c:v>
                </c:pt>
                <c:pt idx="8">
                  <c:v>998</c:v>
                </c:pt>
                <c:pt idx="9">
                  <c:v>1613</c:v>
                </c:pt>
                <c:pt idx="10">
                  <c:v>2998</c:v>
                </c:pt>
                <c:pt idx="11">
                  <c:v>4605</c:v>
                </c:pt>
                <c:pt idx="12">
                  <c:v>5956</c:v>
                </c:pt>
                <c:pt idx="13">
                  <c:v>8418</c:v>
                </c:pt>
                <c:pt idx="14">
                  <c:v>10261</c:v>
                </c:pt>
                <c:pt idx="15">
                  <c:v>11597</c:v>
                </c:pt>
                <c:pt idx="16">
                  <c:v>9419</c:v>
                </c:pt>
                <c:pt idx="17">
                  <c:v>8941</c:v>
                </c:pt>
                <c:pt idx="18">
                  <c:v>6701</c:v>
                </c:pt>
                <c:pt idx="19">
                  <c:v>6339</c:v>
                </c:pt>
                <c:pt idx="20">
                  <c:v>5087</c:v>
                </c:pt>
                <c:pt idx="21">
                  <c:v>6931</c:v>
                </c:pt>
                <c:pt idx="22">
                  <c:v>11508</c:v>
                </c:pt>
                <c:pt idx="23">
                  <c:v>12674</c:v>
                </c:pt>
                <c:pt idx="24">
                  <c:v>9023</c:v>
                </c:pt>
                <c:pt idx="25">
                  <c:v>6351</c:v>
                </c:pt>
                <c:pt idx="26">
                  <c:v>5451</c:v>
                </c:pt>
                <c:pt idx="27">
                  <c:v>4190</c:v>
                </c:pt>
                <c:pt idx="28">
                  <c:v>3246</c:v>
                </c:pt>
                <c:pt idx="29">
                  <c:v>3568</c:v>
                </c:pt>
                <c:pt idx="30">
                  <c:v>3830</c:v>
                </c:pt>
                <c:pt idx="31">
                  <c:v>4419</c:v>
                </c:pt>
                <c:pt idx="32">
                  <c:v>5032</c:v>
                </c:pt>
                <c:pt idx="33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Tavola5!$M$3:$M$449</c:f>
              <c:numCache>
                <c:formatCode>0.0%</c:formatCode>
                <c:ptCount val="34"/>
                <c:pt idx="0">
                  <c:v>9.9831365935919049E-3</c:v>
                </c:pt>
                <c:pt idx="1">
                  <c:v>2.3500262782491177E-2</c:v>
                </c:pt>
                <c:pt idx="2">
                  <c:v>1.3588208198986642E-2</c:v>
                </c:pt>
                <c:pt idx="3">
                  <c:v>1.4449999999999999E-2</c:v>
                </c:pt>
                <c:pt idx="4">
                  <c:v>1.6065623346185831E-2</c:v>
                </c:pt>
                <c:pt idx="5">
                  <c:v>1.883272949026079E-2</c:v>
                </c:pt>
                <c:pt idx="6">
                  <c:v>2.2827291435808136E-2</c:v>
                </c:pt>
                <c:pt idx="7">
                  <c:v>1.9803339925291145E-2</c:v>
                </c:pt>
                <c:pt idx="8">
                  <c:v>2.6614043041147763E-2</c:v>
                </c:pt>
                <c:pt idx="9">
                  <c:v>3.77186418482836E-2</c:v>
                </c:pt>
                <c:pt idx="10">
                  <c:v>6.442462662512087E-2</c:v>
                </c:pt>
                <c:pt idx="11">
                  <c:v>9.8225331683801889E-2</c:v>
                </c:pt>
                <c:pt idx="12">
                  <c:v>0.11685075827431285</c:v>
                </c:pt>
                <c:pt idx="13">
                  <c:v>0.14083517365990764</c:v>
                </c:pt>
                <c:pt idx="14">
                  <c:v>0.16155238919940171</c:v>
                </c:pt>
                <c:pt idx="15">
                  <c:v>0.17644194927503157</c:v>
                </c:pt>
                <c:pt idx="16">
                  <c:v>0.13653692831775024</c:v>
                </c:pt>
                <c:pt idx="17">
                  <c:v>0.1267777383906416</c:v>
                </c:pt>
                <c:pt idx="18">
                  <c:v>0.11061771600250916</c:v>
                </c:pt>
                <c:pt idx="19">
                  <c:v>0.10937041701892718</c:v>
                </c:pt>
                <c:pt idx="20">
                  <c:v>0.10500784410866154</c:v>
                </c:pt>
                <c:pt idx="21">
                  <c:v>0.14083390905027024</c:v>
                </c:pt>
                <c:pt idx="22">
                  <c:v>0.17644082608895634</c:v>
                </c:pt>
                <c:pt idx="23">
                  <c:v>9.4336392529903459E-2</c:v>
                </c:pt>
                <c:pt idx="24">
                  <c:v>5.4073328299353976E-2</c:v>
                </c:pt>
                <c:pt idx="25">
                  <c:v>3.5287254139348814E-2</c:v>
                </c:pt>
                <c:pt idx="26">
                  <c:v>3.0786174178244662E-2</c:v>
                </c:pt>
                <c:pt idx="27">
                  <c:v>2.7179201100141409E-2</c:v>
                </c:pt>
                <c:pt idx="28">
                  <c:v>2.0741479124333856E-2</c:v>
                </c:pt>
                <c:pt idx="29">
                  <c:v>2.0907924267372972E-2</c:v>
                </c:pt>
                <c:pt idx="30">
                  <c:v>2.2642223312622299E-2</c:v>
                </c:pt>
                <c:pt idx="31">
                  <c:v>2.6999945010295293E-2</c:v>
                </c:pt>
                <c:pt idx="32">
                  <c:v>2.8883353040443583E-2</c:v>
                </c:pt>
                <c:pt idx="33">
                  <c:v>3.3349973891537987E-2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Tavola5!$F$3:$F$449</c:f>
              <c:numCache>
                <c:formatCode>\+0;\-0;0</c:formatCode>
                <c:ptCount val="34"/>
                <c:pt idx="0">
                  <c:v>5</c:v>
                </c:pt>
                <c:pt idx="1">
                  <c:v>12</c:v>
                </c:pt>
                <c:pt idx="2">
                  <c:v>4</c:v>
                </c:pt>
                <c:pt idx="3">
                  <c:v>18</c:v>
                </c:pt>
                <c:pt idx="4">
                  <c:v>21</c:v>
                </c:pt>
                <c:pt idx="5">
                  <c:v>38</c:v>
                </c:pt>
                <c:pt idx="6">
                  <c:v>70</c:v>
                </c:pt>
                <c:pt idx="7">
                  <c:v>75</c:v>
                </c:pt>
                <c:pt idx="8">
                  <c:v>71</c:v>
                </c:pt>
                <c:pt idx="9">
                  <c:v>73</c:v>
                </c:pt>
                <c:pt idx="10">
                  <c:v>137</c:v>
                </c:pt>
                <c:pt idx="11">
                  <c:v>174</c:v>
                </c:pt>
                <c:pt idx="12">
                  <c:v>394</c:v>
                </c:pt>
                <c:pt idx="13">
                  <c:v>296</c:v>
                </c:pt>
                <c:pt idx="14">
                  <c:v>266</c:v>
                </c:pt>
                <c:pt idx="15">
                  <c:v>145</c:v>
                </c:pt>
                <c:pt idx="16">
                  <c:v>-75</c:v>
                </c:pt>
                <c:pt idx="17">
                  <c:v>-183</c:v>
                </c:pt>
                <c:pt idx="18">
                  <c:v>-156</c:v>
                </c:pt>
                <c:pt idx="19">
                  <c:v>-170</c:v>
                </c:pt>
                <c:pt idx="20">
                  <c:v>-53</c:v>
                </c:pt>
                <c:pt idx="21">
                  <c:v>120</c:v>
                </c:pt>
                <c:pt idx="22">
                  <c:v>152</c:v>
                </c:pt>
                <c:pt idx="23">
                  <c:v>157</c:v>
                </c:pt>
                <c:pt idx="24">
                  <c:v>28</c:v>
                </c:pt>
                <c:pt idx="25">
                  <c:v>-129</c:v>
                </c:pt>
                <c:pt idx="26">
                  <c:v>-153</c:v>
                </c:pt>
                <c:pt idx="27">
                  <c:v>-181</c:v>
                </c:pt>
                <c:pt idx="28">
                  <c:v>-206</c:v>
                </c:pt>
                <c:pt idx="29">
                  <c:v>-131</c:v>
                </c:pt>
                <c:pt idx="30">
                  <c:v>-78</c:v>
                </c:pt>
                <c:pt idx="31">
                  <c:v>11</c:v>
                </c:pt>
                <c:pt idx="32">
                  <c:v>85</c:v>
                </c:pt>
                <c:pt idx="33">
                  <c:v>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Tavola5!$H$3:$H$449</c:f>
              <c:numCache>
                <c:formatCode>\+0;\-0;0</c:formatCode>
                <c:ptCount val="3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-4</c:v>
                </c:pt>
                <c:pt idx="7">
                  <c:v>1</c:v>
                </c:pt>
                <c:pt idx="8">
                  <c:v>10</c:v>
                </c:pt>
                <c:pt idx="9">
                  <c:v>14</c:v>
                </c:pt>
                <c:pt idx="10">
                  <c:v>32</c:v>
                </c:pt>
                <c:pt idx="11">
                  <c:v>25</c:v>
                </c:pt>
                <c:pt idx="12">
                  <c:v>37</c:v>
                </c:pt>
                <c:pt idx="13">
                  <c:v>45</c:v>
                </c:pt>
                <c:pt idx="14">
                  <c:v>40</c:v>
                </c:pt>
                <c:pt idx="15">
                  <c:v>24</c:v>
                </c:pt>
                <c:pt idx="16">
                  <c:v>0</c:v>
                </c:pt>
                <c:pt idx="17">
                  <c:v>-28</c:v>
                </c:pt>
                <c:pt idx="18">
                  <c:v>-15</c:v>
                </c:pt>
                <c:pt idx="19">
                  <c:v>-20</c:v>
                </c:pt>
                <c:pt idx="20">
                  <c:v>-4</c:v>
                </c:pt>
                <c:pt idx="21">
                  <c:v>10</c:v>
                </c:pt>
                <c:pt idx="22">
                  <c:v>24</c:v>
                </c:pt>
                <c:pt idx="23">
                  <c:v>0</c:v>
                </c:pt>
                <c:pt idx="24">
                  <c:v>19</c:v>
                </c:pt>
                <c:pt idx="25">
                  <c:v>-23</c:v>
                </c:pt>
                <c:pt idx="26">
                  <c:v>-26</c:v>
                </c:pt>
                <c:pt idx="27">
                  <c:v>-13</c:v>
                </c:pt>
                <c:pt idx="28">
                  <c:v>-22</c:v>
                </c:pt>
                <c:pt idx="29">
                  <c:v>-10</c:v>
                </c:pt>
                <c:pt idx="30">
                  <c:v>-10</c:v>
                </c:pt>
                <c:pt idx="31">
                  <c:v>-23</c:v>
                </c:pt>
                <c:pt idx="32">
                  <c:v>25</c:v>
                </c:pt>
                <c:pt idx="33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Tavola5!$K$3:$K$449</c:f>
              <c:numCache>
                <c:formatCode>\+0;\-0;0</c:formatCode>
                <c:ptCount val="34"/>
                <c:pt idx="0">
                  <c:v>12</c:v>
                </c:pt>
                <c:pt idx="1">
                  <c:v>20</c:v>
                </c:pt>
                <c:pt idx="2">
                  <c:v>44</c:v>
                </c:pt>
                <c:pt idx="3">
                  <c:v>78</c:v>
                </c:pt>
                <c:pt idx="4">
                  <c:v>202</c:v>
                </c:pt>
                <c:pt idx="5">
                  <c:v>65</c:v>
                </c:pt>
                <c:pt idx="6">
                  <c:v>192</c:v>
                </c:pt>
                <c:pt idx="7">
                  <c:v>366</c:v>
                </c:pt>
                <c:pt idx="8">
                  <c:v>399</c:v>
                </c:pt>
                <c:pt idx="9">
                  <c:v>442</c:v>
                </c:pt>
                <c:pt idx="10">
                  <c:v>580</c:v>
                </c:pt>
                <c:pt idx="11">
                  <c:v>777</c:v>
                </c:pt>
                <c:pt idx="12">
                  <c:v>1097</c:v>
                </c:pt>
                <c:pt idx="13">
                  <c:v>2117</c:v>
                </c:pt>
                <c:pt idx="14">
                  <c:v>2701</c:v>
                </c:pt>
                <c:pt idx="15">
                  <c:v>2952</c:v>
                </c:pt>
                <c:pt idx="16">
                  <c:v>5777</c:v>
                </c:pt>
                <c:pt idx="17">
                  <c:v>9426</c:v>
                </c:pt>
                <c:pt idx="18">
                  <c:v>10520</c:v>
                </c:pt>
                <c:pt idx="19">
                  <c:v>7987</c:v>
                </c:pt>
                <c:pt idx="20">
                  <c:v>5660</c:v>
                </c:pt>
                <c:pt idx="21">
                  <c:v>4311</c:v>
                </c:pt>
                <c:pt idx="22">
                  <c:v>5359</c:v>
                </c:pt>
                <c:pt idx="23">
                  <c:v>7494</c:v>
                </c:pt>
                <c:pt idx="24">
                  <c:v>7557</c:v>
                </c:pt>
                <c:pt idx="25">
                  <c:v>11464</c:v>
                </c:pt>
                <c:pt idx="26">
                  <c:v>8527</c:v>
                </c:pt>
                <c:pt idx="27">
                  <c:v>8167</c:v>
                </c:pt>
                <c:pt idx="28">
                  <c:v>8781</c:v>
                </c:pt>
                <c:pt idx="29">
                  <c:v>6627</c:v>
                </c:pt>
                <c:pt idx="30">
                  <c:v>12995</c:v>
                </c:pt>
                <c:pt idx="31">
                  <c:v>6707</c:v>
                </c:pt>
                <c:pt idx="32">
                  <c:v>3077</c:v>
                </c:pt>
                <c:pt idx="33">
                  <c:v>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Tavola5!$A$3:$A$449</c:f>
              <c:strCache>
                <c:ptCount val="34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15-21 mar</c:v>
                </c:pt>
              </c:strCache>
            </c:strRef>
          </c:cat>
          <c:val>
            <c:numRef>
              <c:f>Tavola5!$L$3:$L$449</c:f>
              <c:numCache>
                <c:formatCode>\+0;\-0;0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29</c:v>
                </c:pt>
                <c:pt idx="11">
                  <c:v>63</c:v>
                </c:pt>
                <c:pt idx="12">
                  <c:v>90</c:v>
                </c:pt>
                <c:pt idx="13">
                  <c:v>158</c:v>
                </c:pt>
                <c:pt idx="14">
                  <c:v>220</c:v>
                </c:pt>
                <c:pt idx="15">
                  <c:v>290</c:v>
                </c:pt>
                <c:pt idx="16">
                  <c:v>320</c:v>
                </c:pt>
                <c:pt idx="17">
                  <c:v>253</c:v>
                </c:pt>
                <c:pt idx="18">
                  <c:v>208</c:v>
                </c:pt>
                <c:pt idx="19">
                  <c:v>188</c:v>
                </c:pt>
                <c:pt idx="20">
                  <c:v>143</c:v>
                </c:pt>
                <c:pt idx="21">
                  <c:v>196</c:v>
                </c:pt>
                <c:pt idx="22">
                  <c:v>234</c:v>
                </c:pt>
                <c:pt idx="23">
                  <c:v>261</c:v>
                </c:pt>
                <c:pt idx="24">
                  <c:v>237</c:v>
                </c:pt>
                <c:pt idx="25">
                  <c:v>252</c:v>
                </c:pt>
                <c:pt idx="26">
                  <c:v>204</c:v>
                </c:pt>
                <c:pt idx="27">
                  <c:v>166</c:v>
                </c:pt>
                <c:pt idx="28">
                  <c:v>151</c:v>
                </c:pt>
                <c:pt idx="29">
                  <c:v>139</c:v>
                </c:pt>
                <c:pt idx="30">
                  <c:v>97</c:v>
                </c:pt>
                <c:pt idx="31">
                  <c:v>109</c:v>
                </c:pt>
                <c:pt idx="32">
                  <c:v>86</c:v>
                </c:pt>
                <c:pt idx="3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171.651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390" cy="605882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538"/>
  <sheetViews>
    <sheetView showGridLines="0" workbookViewId="0">
      <pane ySplit="15" topLeftCell="A380" activePane="bottomLeft" state="frozen"/>
      <selection activeCell="O159" sqref="O159:BE160"/>
      <selection pane="bottomLeft" activeCell="M395" sqref="M395:N395"/>
    </sheetView>
  </sheetViews>
  <sheetFormatPr defaultRowHeight="14.4" outlineLevelRow="1"/>
  <cols>
    <col min="2" max="15" width="11.77734375" customWidth="1"/>
  </cols>
  <sheetData>
    <row r="1" spans="1:15" ht="25.5" customHeight="1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1.4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idden="1" outlineLevel="1">
      <c r="A167" s="4">
        <v>44055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77" si="4">G175/E175</f>
        <v>5.1898734177215189E-2</v>
      </c>
      <c r="N175" s="2">
        <f t="shared" ref="N175:N177" si="5">H175/E175</f>
        <v>1.0126582278481013E-2</v>
      </c>
      <c r="O175" s="2">
        <f t="shared" ref="O175:O177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ref="M178" si="7">G178/E178</f>
        <v>5.537098560354374E-2</v>
      </c>
      <c r="N178" s="2">
        <f t="shared" ref="N178" si="8">H178/E178</f>
        <v>1.1074197120708749E-2</v>
      </c>
      <c r="O178" s="2">
        <f t="shared" ref="O178" si="9">J178/E178</f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ref="M179:M181" si="10">G179/E179</f>
        <v>5.7022175290390706E-2</v>
      </c>
      <c r="N179" s="2">
        <f t="shared" ref="N179:N181" si="11">H179/E179</f>
        <v>9.5036958817317843E-3</v>
      </c>
      <c r="O179" s="2">
        <f t="shared" ref="O179:O181" si="12">J179/E179</f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10"/>
        <v>5.59662090813094E-2</v>
      </c>
      <c r="N180" s="2">
        <f t="shared" si="11"/>
        <v>1.0559662090813094E-2</v>
      </c>
      <c r="O180" s="2">
        <f t="shared" si="12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10"/>
        <v>6.0204081632653061E-2</v>
      </c>
      <c r="N181" s="2">
        <f t="shared" si="11"/>
        <v>1.020408163265306E-2</v>
      </c>
      <c r="O181" s="2">
        <f t="shared" si="12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13">G182/E182</f>
        <v>6.0843964671246323E-2</v>
      </c>
      <c r="N182" s="2">
        <f t="shared" ref="N182:N188" si="14">H182/E182</f>
        <v>9.8135426889106973E-3</v>
      </c>
      <c r="O182" s="2">
        <f t="shared" ref="O182:O188" si="15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13"/>
        <v>6.5217391304347824E-2</v>
      </c>
      <c r="N183" s="2">
        <f t="shared" si="14"/>
        <v>8.5066162570888466E-3</v>
      </c>
      <c r="O183" s="2">
        <f t="shared" si="15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13"/>
        <v>6.4575645756457564E-2</v>
      </c>
      <c r="N184" s="2">
        <f t="shared" si="14"/>
        <v>9.2250922509225092E-3</v>
      </c>
      <c r="O184" s="2">
        <f t="shared" si="15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13"/>
        <v>6.1041292639138239E-2</v>
      </c>
      <c r="N185" s="2">
        <f t="shared" si="14"/>
        <v>8.9766606822262122E-3</v>
      </c>
      <c r="O185" s="2">
        <f t="shared" si="15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13"/>
        <v>6.222222222222222E-2</v>
      </c>
      <c r="N186" s="2">
        <f t="shared" si="14"/>
        <v>8.8888888888888889E-3</v>
      </c>
      <c r="O186" s="2">
        <f t="shared" si="15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13"/>
        <v>6.1631944444444448E-2</v>
      </c>
      <c r="N187" s="2">
        <f t="shared" si="14"/>
        <v>8.6805555555555559E-3</v>
      </c>
      <c r="O187" s="2">
        <f t="shared" si="15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13"/>
        <v>6.1939690301548493E-2</v>
      </c>
      <c r="N188" s="2">
        <f t="shared" si="14"/>
        <v>9.7799511002444987E-3</v>
      </c>
      <c r="O188" s="2">
        <f t="shared" si="15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6">G189/E189</f>
        <v>6.4696485623003189E-2</v>
      </c>
      <c r="N189" s="2">
        <f t="shared" ref="N189:N198" si="17">H189/E189</f>
        <v>9.5846645367412137E-3</v>
      </c>
      <c r="O189" s="2">
        <f t="shared" ref="O189:O198" si="18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6"/>
        <v>6.7757009345794386E-2</v>
      </c>
      <c r="N190" s="2">
        <f t="shared" si="17"/>
        <v>8.5669781931464167E-3</v>
      </c>
      <c r="O190" s="2">
        <f t="shared" si="18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6"/>
        <v>6.5524944154877141E-2</v>
      </c>
      <c r="N191" s="2">
        <f t="shared" si="17"/>
        <v>8.9352196574832461E-3</v>
      </c>
      <c r="O191" s="2">
        <f t="shared" si="18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6"/>
        <v>6.4467766116941536E-2</v>
      </c>
      <c r="N192" s="2">
        <f t="shared" si="17"/>
        <v>9.7451274362818589E-3</v>
      </c>
      <c r="O192" s="2">
        <f t="shared" si="18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6"/>
        <v>7.3241479332849885E-2</v>
      </c>
      <c r="N193" s="2">
        <f t="shared" si="17"/>
        <v>9.4271211022480053E-3</v>
      </c>
      <c r="O193" s="2">
        <f t="shared" si="18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6"/>
        <v>7.1526822558459421E-2</v>
      </c>
      <c r="N194" s="2">
        <f t="shared" si="17"/>
        <v>8.9408528198074277E-3</v>
      </c>
      <c r="O194" s="2">
        <f t="shared" si="18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6"/>
        <v>6.8762278978389005E-2</v>
      </c>
      <c r="N195" s="2">
        <f t="shared" si="17"/>
        <v>9.823182711198428E-3</v>
      </c>
      <c r="O195" s="2">
        <f t="shared" si="18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6"/>
        <v>6.7373674360573926E-2</v>
      </c>
      <c r="N196" s="2">
        <f t="shared" si="17"/>
        <v>1.1228945726762321E-2</v>
      </c>
      <c r="O196" s="2">
        <f t="shared" si="18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6"/>
        <v>6.5650644783118411E-2</v>
      </c>
      <c r="N197" s="2">
        <f t="shared" si="17"/>
        <v>9.9648300117233298E-3</v>
      </c>
      <c r="O197" s="2">
        <f t="shared" si="18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6"/>
        <v>6.6399542072123646E-2</v>
      </c>
      <c r="N198" s="2">
        <f t="shared" si="17"/>
        <v>1.0303377218088151E-2</v>
      </c>
      <c r="O198" s="2">
        <f t="shared" si="18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 t="shared" ref="M199" si="19">G199/E199</f>
        <v>6.6926938092582267E-2</v>
      </c>
      <c r="N199" s="2">
        <f t="shared" ref="N199" si="20">H199/E199</f>
        <v>9.4813162297824882E-3</v>
      </c>
      <c r="O199" s="2">
        <f t="shared" ref="O199" si="21"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22">G200/E200</f>
        <v>7.38327904451683E-2</v>
      </c>
      <c r="N200" s="2">
        <f t="shared" ref="N200:N213" si="23">H200/E200</f>
        <v>8.6862106406080351E-3</v>
      </c>
      <c r="O200" s="2">
        <f t="shared" ref="O200:O213" si="24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22"/>
        <v>7.3475768629494523E-2</v>
      </c>
      <c r="N201" s="2">
        <f t="shared" si="23"/>
        <v>8.8587806149035952E-3</v>
      </c>
      <c r="O201" s="2">
        <f t="shared" si="24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22"/>
        <v>7.7967806841046275E-2</v>
      </c>
      <c r="N202" s="2">
        <f t="shared" si="23"/>
        <v>8.0482897384305842E-3</v>
      </c>
      <c r="O202" s="2">
        <f t="shared" si="24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22"/>
        <v>8.4679393049437099E-2</v>
      </c>
      <c r="N203" s="2">
        <f t="shared" si="23"/>
        <v>6.8526676456191872E-3</v>
      </c>
      <c r="O203" s="2">
        <f t="shared" si="24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22"/>
        <v>8.298562818729717E-2</v>
      </c>
      <c r="N204" s="2">
        <f t="shared" si="23"/>
        <v>6.954102920723227E-3</v>
      </c>
      <c r="O204" s="2">
        <f t="shared" si="24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22"/>
        <v>8.5573476702508963E-2</v>
      </c>
      <c r="N205" s="2">
        <f t="shared" si="23"/>
        <v>5.8243727598566311E-3</v>
      </c>
      <c r="O205" s="2">
        <f t="shared" si="24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22"/>
        <v>8.376511226252159E-2</v>
      </c>
      <c r="N206" s="2">
        <f t="shared" si="23"/>
        <v>5.6131260794473233E-3</v>
      </c>
      <c r="O206" s="2">
        <f t="shared" si="24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22"/>
        <v>8.6456558773424189E-2</v>
      </c>
      <c r="N207" s="2">
        <f t="shared" si="23"/>
        <v>5.96252129471891E-3</v>
      </c>
      <c r="O207" s="2">
        <f t="shared" si="24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22"/>
        <v>9.372384937238494E-2</v>
      </c>
      <c r="N208" s="2">
        <f t="shared" si="23"/>
        <v>6.2761506276150627E-3</v>
      </c>
      <c r="O208" s="2">
        <f t="shared" si="24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22"/>
        <v>9.5356550580431174E-2</v>
      </c>
      <c r="N209" s="2">
        <f t="shared" si="23"/>
        <v>6.6334991708126038E-3</v>
      </c>
      <c r="O209" s="2">
        <f t="shared" si="24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22"/>
        <v>9.6302316131653798E-2</v>
      </c>
      <c r="N210" s="2">
        <f t="shared" si="23"/>
        <v>6.5014221861032099E-3</v>
      </c>
      <c r="O210" s="2">
        <f t="shared" si="24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22"/>
        <v>9.2885375494071151E-2</v>
      </c>
      <c r="N211" s="2">
        <f t="shared" si="23"/>
        <v>5.1383399209486164E-3</v>
      </c>
      <c r="O211" s="2">
        <f t="shared" si="24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22"/>
        <v>9.8722415795586521E-2</v>
      </c>
      <c r="N212" s="2">
        <f t="shared" si="23"/>
        <v>5.0329074719318622E-3</v>
      </c>
      <c r="O212" s="2">
        <f t="shared" si="24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22"/>
        <v>0.10078977059044754</v>
      </c>
      <c r="N213" s="2">
        <f t="shared" si="23"/>
        <v>5.2651372696502444E-3</v>
      </c>
      <c r="O213" s="2">
        <f t="shared" si="24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25">G214/E214</f>
        <v>0.1071819176084579</v>
      </c>
      <c r="N214" s="2">
        <f t="shared" ref="N214:N226" si="26">H214/E214</f>
        <v>5.4684651841049947E-3</v>
      </c>
      <c r="O214" s="2">
        <f t="shared" ref="O214:O226" si="27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25"/>
        <v>0.10513096519555078</v>
      </c>
      <c r="N215" s="2">
        <f t="shared" si="26"/>
        <v>5.7409400789379264E-3</v>
      </c>
      <c r="O215" s="2">
        <f t="shared" si="27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25"/>
        <v>0.10502442428471738</v>
      </c>
      <c r="N216" s="2">
        <f t="shared" si="26"/>
        <v>6.6294487090020936E-3</v>
      </c>
      <c r="O216" s="2">
        <f t="shared" si="27"/>
        <v>0.88834612700628057</v>
      </c>
    </row>
    <row r="217" spans="1:15" hidden="1" outlineLevel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25"/>
        <v>0.10456403269754769</v>
      </c>
      <c r="N217" s="2">
        <f t="shared" si="26"/>
        <v>6.8119891008174387E-3</v>
      </c>
      <c r="O217" s="2">
        <f t="shared" si="27"/>
        <v>0.88862397820163486</v>
      </c>
    </row>
    <row r="218" spans="1:15" hidden="1" outlineLevel="1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25"/>
        <v>9.9409448818897642E-2</v>
      </c>
      <c r="N218" s="2">
        <f t="shared" si="26"/>
        <v>6.889763779527559E-3</v>
      </c>
      <c r="O218" s="2">
        <f t="shared" si="27"/>
        <v>0.89370078740157477</v>
      </c>
    </row>
    <row r="219" spans="1:15" hidden="1" outlineLevel="1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25"/>
        <v>0.10154525386313466</v>
      </c>
      <c r="N219" s="2">
        <f t="shared" si="26"/>
        <v>6.3071586250394197E-3</v>
      </c>
      <c r="O219" s="2">
        <f t="shared" si="27"/>
        <v>0.89214758751182588</v>
      </c>
    </row>
    <row r="220" spans="1:15" hidden="1" outlineLevel="1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25"/>
        <v>0.10132429935324916</v>
      </c>
      <c r="N220" s="2">
        <f t="shared" si="26"/>
        <v>7.3914382506929475E-3</v>
      </c>
      <c r="O220" s="2">
        <f t="shared" si="27"/>
        <v>0.89128426239605785</v>
      </c>
    </row>
    <row r="221" spans="1:15" hidden="1" outlineLevel="1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25"/>
        <v>0.10750446694460988</v>
      </c>
      <c r="N221" s="2">
        <f t="shared" si="26"/>
        <v>8.3382966051220968E-3</v>
      </c>
      <c r="O221" s="2">
        <f t="shared" si="27"/>
        <v>0.884157236450268</v>
      </c>
    </row>
    <row r="222" spans="1:15" hidden="1" outlineLevel="1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25"/>
        <v>0.10672853828306264</v>
      </c>
      <c r="N222" s="2">
        <f t="shared" si="26"/>
        <v>8.1206496519721574E-3</v>
      </c>
      <c r="O222" s="2">
        <f t="shared" si="27"/>
        <v>0.88515081206496515</v>
      </c>
    </row>
    <row r="223" spans="1:15" hidden="1" outlineLevel="1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25"/>
        <v>0.10566356720202874</v>
      </c>
      <c r="N223" s="2">
        <f t="shared" si="26"/>
        <v>8.4530853761623E-3</v>
      </c>
      <c r="O223" s="2">
        <f t="shared" si="27"/>
        <v>0.88588334742180896</v>
      </c>
    </row>
    <row r="224" spans="1:15" hidden="1" outlineLevel="1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25"/>
        <v>0.10173160173160173</v>
      </c>
      <c r="N224" s="2">
        <f t="shared" si="26"/>
        <v>8.9285714285714281E-3</v>
      </c>
      <c r="O224" s="2">
        <f t="shared" si="27"/>
        <v>0.88933982683982682</v>
      </c>
    </row>
    <row r="225" spans="1:15" hidden="1" outlineLevel="1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25"/>
        <v>9.6385542168674704E-2</v>
      </c>
      <c r="N225" s="2">
        <f t="shared" si="26"/>
        <v>8.9720584465521665E-3</v>
      </c>
      <c r="O225" s="2">
        <f t="shared" si="27"/>
        <v>0.89464239938477319</v>
      </c>
    </row>
    <row r="226" spans="1:15" hidden="1" outlineLevel="1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25"/>
        <v>9.3410572049239679E-2</v>
      </c>
      <c r="N226" s="2">
        <f t="shared" si="26"/>
        <v>8.4479845522568188E-3</v>
      </c>
      <c r="O226" s="2">
        <f t="shared" si="27"/>
        <v>0.89814144339850355</v>
      </c>
    </row>
    <row r="227" spans="1:15" hidden="1" outlineLevel="1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28">G227/E227</f>
        <v>8.8161781413315154E-2</v>
      </c>
      <c r="N227" s="2">
        <f t="shared" ref="N227:N234" si="29">H227/E227</f>
        <v>8.6344012724380824E-3</v>
      </c>
      <c r="O227" s="2">
        <f t="shared" ref="O227:O234" si="30">J227/E227</f>
        <v>0.90320381731424682</v>
      </c>
    </row>
    <row r="228" spans="1:15" hidden="1" outlineLevel="1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28"/>
        <v>8.6287911149081589E-2</v>
      </c>
      <c r="N228" s="2">
        <f t="shared" si="29"/>
        <v>8.9705254164886804E-3</v>
      </c>
      <c r="O228" s="2">
        <f t="shared" si="30"/>
        <v>0.90474156343442969</v>
      </c>
    </row>
    <row r="229" spans="1:15" hidden="1" outlineLevel="1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28"/>
        <v>8.7348779987697356E-2</v>
      </c>
      <c r="N229" s="2">
        <f t="shared" si="29"/>
        <v>9.0219397170391638E-3</v>
      </c>
      <c r="O229" s="2">
        <f t="shared" si="30"/>
        <v>0.90362928029526346</v>
      </c>
    </row>
    <row r="230" spans="1:15" hidden="1" outlineLevel="1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28"/>
        <v>8.6176980913823018E-2</v>
      </c>
      <c r="N230" s="2">
        <f t="shared" si="29"/>
        <v>9.4466936572199737E-3</v>
      </c>
      <c r="O230" s="2">
        <f t="shared" si="30"/>
        <v>0.90437632542895696</v>
      </c>
    </row>
    <row r="231" spans="1:15" hidden="1" outlineLevel="1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28"/>
        <v>8.5292509568069982E-2</v>
      </c>
      <c r="N231" s="2">
        <f t="shared" si="29"/>
        <v>9.4769455075633321E-3</v>
      </c>
      <c r="O231" s="2">
        <f t="shared" si="30"/>
        <v>0.90523054492436672</v>
      </c>
    </row>
    <row r="232" spans="1:15" hidden="1" outlineLevel="1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28"/>
        <v>7.9373104145601614E-2</v>
      </c>
      <c r="N232" s="2">
        <f t="shared" si="29"/>
        <v>9.7741826761038094E-3</v>
      </c>
      <c r="O232" s="2">
        <f t="shared" si="30"/>
        <v>0.91085271317829453</v>
      </c>
    </row>
    <row r="233" spans="1:15" hidden="1" outlineLevel="1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28"/>
        <v>7.62617417608661E-2</v>
      </c>
      <c r="N233" s="2">
        <f t="shared" si="29"/>
        <v>9.7118293265403607E-3</v>
      </c>
      <c r="O233" s="2">
        <f t="shared" si="30"/>
        <v>0.91402642891259356</v>
      </c>
    </row>
    <row r="234" spans="1:15" hidden="1" outlineLevel="1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28"/>
        <v>7.2606774668630344E-2</v>
      </c>
      <c r="N234" s="2">
        <f t="shared" si="29"/>
        <v>1.0309278350515464E-2</v>
      </c>
      <c r="O234" s="2">
        <f t="shared" si="30"/>
        <v>0.91708394698085416</v>
      </c>
    </row>
    <row r="235" spans="1:15" collapsed="1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39" si="31">G235/E235</f>
        <v>7.4227097877190479E-2</v>
      </c>
      <c r="N235" s="2">
        <f t="shared" ref="N235:N239" si="32">H235/E235</f>
        <v>1.0257871491665479E-2</v>
      </c>
      <c r="O235" s="2">
        <f t="shared" ref="O235:O239" si="33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31"/>
        <v>7.2295584900626916E-2</v>
      </c>
      <c r="N236" s="2">
        <f t="shared" si="32"/>
        <v>1.027077497665733E-2</v>
      </c>
      <c r="O236" s="2">
        <f t="shared" si="33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31"/>
        <v>7.1974522292993628E-2</v>
      </c>
      <c r="N237" s="2">
        <f t="shared" si="32"/>
        <v>1.0573248407643312E-2</v>
      </c>
      <c r="O237" s="2">
        <f t="shared" si="33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31"/>
        <v>6.8852459016393447E-2</v>
      </c>
      <c r="N238" s="2">
        <f t="shared" si="32"/>
        <v>1.0421545667447307E-2</v>
      </c>
      <c r="O238" s="2">
        <f t="shared" si="33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31"/>
        <v>6.4908056042031523E-2</v>
      </c>
      <c r="N239" s="2">
        <f t="shared" si="32"/>
        <v>9.7416812609457098E-3</v>
      </c>
      <c r="O239" s="2">
        <f t="shared" si="33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ref="M240" si="34">G240/E240</f>
        <v>6.128021033471534E-2</v>
      </c>
      <c r="N240" s="2">
        <f t="shared" ref="N240" si="35">H240/E240</f>
        <v>9.1010213368389117E-3</v>
      </c>
      <c r="O240" s="2">
        <f t="shared" ref="O240" si="36">J240/E240</f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ref="M241" si="37">G241/E241</f>
        <v>6.0824253908100423E-2</v>
      </c>
      <c r="N241" s="2">
        <f t="shared" ref="N241" si="38">H241/E241</f>
        <v>9.0004737091425868E-3</v>
      </c>
      <c r="O241" s="2">
        <f t="shared" ref="O241" si="39">J241/E241</f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ref="M242:M243" si="40">G242/E242</f>
        <v>6.185472818638648E-2</v>
      </c>
      <c r="N242" s="2">
        <f t="shared" ref="N242:N243" si="41">H242/E242</f>
        <v>8.9538602101416169E-3</v>
      </c>
      <c r="O242" s="2">
        <f t="shared" ref="O242:O243" si="42">J242/E242</f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40"/>
        <v>6.1956707005283794E-2</v>
      </c>
      <c r="N243" s="2">
        <f t="shared" si="41"/>
        <v>8.7779103460030681E-3</v>
      </c>
      <c r="O243" s="2">
        <f t="shared" si="42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ref="M244" si="43">G244/E244</f>
        <v>6.4571709878569084E-2</v>
      </c>
      <c r="N244" s="2">
        <f t="shared" ref="N244" si="44">H244/E244</f>
        <v>9.1073186741056772E-3</v>
      </c>
      <c r="O244" s="2">
        <f t="shared" ref="O244" si="45">J244/E244</f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ref="M245:M246" si="46">G245/E245</f>
        <v>6.5829737151824247E-2</v>
      </c>
      <c r="N245" s="2">
        <f t="shared" ref="N245:N246" si="47">H245/E245</f>
        <v>9.0231463318948615E-3</v>
      </c>
      <c r="O245" s="2">
        <f t="shared" ref="O245:O246" si="48">J245/E245</f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46"/>
        <v>6.5983485697434383E-2</v>
      </c>
      <c r="N246" s="2">
        <f t="shared" si="47"/>
        <v>8.6257741079327627E-3</v>
      </c>
      <c r="O246" s="2">
        <f t="shared" si="48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ref="M247:M248" si="49">G247/E247</f>
        <v>6.6611272676914551E-2</v>
      </c>
      <c r="N247" s="2">
        <f t="shared" ref="N247:N248" si="50">H247/E247</f>
        <v>8.4475834371970648E-3</v>
      </c>
      <c r="O247" s="2">
        <f t="shared" ref="O247:O248" si="51">J247/E247</f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49"/>
        <v>6.5191855912294441E-2</v>
      </c>
      <c r="N248" s="2">
        <f t="shared" si="50"/>
        <v>8.6139389193422081E-3</v>
      </c>
      <c r="O248" s="2">
        <f t="shared" si="51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ref="M249" si="52">G249/E249</f>
        <v>6.380727091633466E-2</v>
      </c>
      <c r="N249" s="2">
        <f t="shared" ref="N249" si="53">H249/E249</f>
        <v>8.839641434262949E-3</v>
      </c>
      <c r="O249" s="2">
        <f t="shared" ref="O249" si="54">J249/E249</f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ref="M250" si="55">G250/E250</f>
        <v>6.3786742829941692E-2</v>
      </c>
      <c r="N250" s="2">
        <f t="shared" ref="N250" si="56">H250/E250</f>
        <v>8.9253837915030353E-3</v>
      </c>
      <c r="O250" s="2">
        <f t="shared" ref="O250" si="57">J250/E250</f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ref="M251" si="58">G251/E251</f>
        <v>6.2719945510273586E-2</v>
      </c>
      <c r="N251" s="2">
        <f t="shared" ref="N251" si="59">H251/E251</f>
        <v>8.4004994891588147E-3</v>
      </c>
      <c r="O251" s="2">
        <f t="shared" ref="O251" si="60">J251/E251</f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ref="M252" si="61">G252/E252</f>
        <v>6.1912987153190109E-2</v>
      </c>
      <c r="N252" s="2">
        <f t="shared" ref="N252" si="62">H252/E252</f>
        <v>8.4745762711864406E-3</v>
      </c>
      <c r="O252" s="2">
        <f t="shared" ref="O252" si="63">J252/E252</f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ref="M253" si="64">G253/E253</f>
        <v>5.9293804130579615E-2</v>
      </c>
      <c r="N253" s="2">
        <f t="shared" ref="N253" si="65">H253/E253</f>
        <v>8.1484138779275347E-3</v>
      </c>
      <c r="O253" s="2">
        <f t="shared" ref="O253" si="66">J253/E253</f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ref="M254" si="67">G254/E254</f>
        <v>5.5986883348603945E-2</v>
      </c>
      <c r="N254" s="2">
        <f t="shared" ref="N254" si="68">H254/E254</f>
        <v>8.1496841394608673E-3</v>
      </c>
      <c r="O254" s="2">
        <f t="shared" ref="O254" si="69">J254/E254</f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ref="M255" si="70">G255/E255</f>
        <v>5.8228909488983092E-2</v>
      </c>
      <c r="N255" s="2">
        <f t="shared" ref="N255" si="71">H255/E255</f>
        <v>8.2452135836400056E-3</v>
      </c>
      <c r="O255" s="2">
        <f t="shared" ref="O255" si="72">J255/E255</f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ref="M256" si="73">G256/E256</f>
        <v>5.9391950407949312E-2</v>
      </c>
      <c r="N256" s="2">
        <f t="shared" ref="N256" si="74">H256/E256</f>
        <v>8.5236337116550431E-3</v>
      </c>
      <c r="O256" s="2">
        <f t="shared" ref="O256" si="75">J256/E256</f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ref="M257" si="76">G257/E257</f>
        <v>5.9039943938332166E-2</v>
      </c>
      <c r="N257" s="2">
        <f t="shared" ref="N257" si="77">H257/E257</f>
        <v>8.5406447091800983E-3</v>
      </c>
      <c r="O257" s="2">
        <f t="shared" ref="O257" si="78">J257/E257</f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ref="M258" si="79">G258/E258</f>
        <v>5.8394160583941604E-2</v>
      </c>
      <c r="N258" s="2">
        <f t="shared" ref="N258" si="80">H258/E258</f>
        <v>8.5723985740960781E-3</v>
      </c>
      <c r="O258" s="2">
        <f t="shared" ref="O258" si="81">J258/E258</f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ref="M259:M260" si="82">G259/E259</f>
        <v>5.5832062294292363E-2</v>
      </c>
      <c r="N259" s="2">
        <f t="shared" ref="N259:N260" si="83">H259/E259</f>
        <v>8.2283053704744324E-3</v>
      </c>
      <c r="O259" s="2">
        <f t="shared" ref="O259:O260" si="84">J259/E259</f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82"/>
        <v>5.5162443886479492E-2</v>
      </c>
      <c r="N260" s="2">
        <f t="shared" si="83"/>
        <v>7.9890435973522019E-3</v>
      </c>
      <c r="O260" s="2">
        <f t="shared" si="8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ref="M261" si="85">G261/E261</f>
        <v>5.2578580162554844E-2</v>
      </c>
      <c r="N261" s="2">
        <f t="shared" ref="N261" si="86">H261/E261</f>
        <v>7.732144141552183E-3</v>
      </c>
      <c r="O261" s="2">
        <f t="shared" ref="O261" si="87">J261/E261</f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ref="M262" si="88">G262/E262</f>
        <v>5.1237546429687232E-2</v>
      </c>
      <c r="N262" s="2">
        <f t="shared" ref="N262" si="89">H262/E262</f>
        <v>7.5328913111396539E-3</v>
      </c>
      <c r="O262" s="2">
        <f t="shared" ref="O262" si="90">J262/E262</f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ref="M263" si="91">G263/E263</f>
        <v>5.0428355451033094E-2</v>
      </c>
      <c r="N263" s="2">
        <f t="shared" ref="N263" si="92">H263/E263</f>
        <v>7.5256173357970768E-3</v>
      </c>
      <c r="O263" s="2">
        <f t="shared" ref="O263" si="93">J263/E263</f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ref="M264" si="94">G264/E264</f>
        <v>4.893354142281181E-2</v>
      </c>
      <c r="N264" s="2">
        <f t="shared" ref="N264" si="95">H264/E264</f>
        <v>7.3806736896865656E-3</v>
      </c>
      <c r="O264" s="2">
        <f t="shared" ref="O264" si="96">J264/E264</f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ref="M265:M266" si="97">G265/E265</f>
        <v>4.7598280480966919E-2</v>
      </c>
      <c r="N265" s="2">
        <f t="shared" ref="N265:N266" si="98">H265/E265</f>
        <v>7.4761697090523953E-3</v>
      </c>
      <c r="O265" s="2">
        <f t="shared" ref="O265:O266" si="99">J265/E265</f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97"/>
        <v>4.5621035704713972E-2</v>
      </c>
      <c r="N266" s="2">
        <f t="shared" si="98"/>
        <v>7.1468985438194214E-3</v>
      </c>
      <c r="O266" s="2">
        <f t="shared" si="99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68" si="100">G267/E267</f>
        <v>4.4222580273909538E-2</v>
      </c>
      <c r="N267" s="2">
        <f t="shared" ref="N267:N268" si="101">H267/E267</f>
        <v>6.9628265623201749E-3</v>
      </c>
      <c r="O267" s="2">
        <f t="shared" ref="O267:O268" si="102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100"/>
        <v>4.3265914295963138E-2</v>
      </c>
      <c r="N268" s="2">
        <f t="shared" si="101"/>
        <v>6.677519935984106E-3</v>
      </c>
      <c r="O268" s="2">
        <f t="shared" si="102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ref="M269" si="103">G269/E269</f>
        <v>4.2974005704752169E-2</v>
      </c>
      <c r="N269" s="2">
        <f t="shared" ref="N269" si="104">H269/E269</f>
        <v>6.4851192077929071E-3</v>
      </c>
      <c r="O269" s="2">
        <f t="shared" ref="O269" si="105">J269/E269</f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ref="M270" si="106">G270/E270</f>
        <v>4.2307387967188033E-2</v>
      </c>
      <c r="N270" s="2">
        <f t="shared" ref="N270" si="107">H270/E270</f>
        <v>6.4094110199667664E-3</v>
      </c>
      <c r="O270" s="2">
        <f t="shared" ref="O270" si="108">J270/E270</f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ref="M271" si="109">G271/E271</f>
        <v>4.1912091939579572E-2</v>
      </c>
      <c r="N271" s="2">
        <f t="shared" ref="N271" si="110">H271/E271</f>
        <v>6.3614230739024585E-3</v>
      </c>
      <c r="O271" s="2">
        <f t="shared" ref="O271" si="111">J271/E271</f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ref="M272:M273" si="112">G272/E272</f>
        <v>4.1075156576200415E-2</v>
      </c>
      <c r="N272" s="2">
        <f t="shared" ref="N272:N273" si="113">H272/E272</f>
        <v>6.5240083507306888E-3</v>
      </c>
      <c r="O272" s="2">
        <f t="shared" ref="O272:O273" si="114">J272/E272</f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112"/>
        <v>4.0121533187909009E-2</v>
      </c>
      <c r="N273" s="2">
        <f t="shared" si="113"/>
        <v>6.5700633634569443E-3</v>
      </c>
      <c r="O273" s="2">
        <f t="shared" si="114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ref="M274" si="115">G274/E274</f>
        <v>3.9377734564900339E-2</v>
      </c>
      <c r="N274" s="2">
        <f t="shared" ref="N274" si="116">H274/E274</f>
        <v>6.3966430417316993E-3</v>
      </c>
      <c r="O274" s="2">
        <f t="shared" ref="O274" si="117">J274/E274</f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ref="M275" si="118">G275/E275</f>
        <v>3.8087357705230432E-2</v>
      </c>
      <c r="N275" s="2">
        <f t="shared" ref="N275" si="119">H275/E275</f>
        <v>6.193270146933454E-3</v>
      </c>
      <c r="O275" s="2">
        <f t="shared" ref="O275" si="120">J275/E275</f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ref="M276" si="121">G276/E276</f>
        <v>3.759509929848829E-2</v>
      </c>
      <c r="N276" s="2">
        <f t="shared" ref="N276" si="122">H276/E276</f>
        <v>5.9529690742021538E-3</v>
      </c>
      <c r="O276" s="2">
        <f t="shared" ref="O276" si="123">J276/E276</f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ref="M277:M278" si="124">G277/E277</f>
        <v>3.8080937376920046E-2</v>
      </c>
      <c r="N277" s="2">
        <f t="shared" ref="N277:N278" si="125">H277/E277</f>
        <v>5.5632138637258764E-3</v>
      </c>
      <c r="O277" s="2">
        <f t="shared" ref="O277:O278" si="126">J277/E277</f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124"/>
        <v>3.7245273753989686E-2</v>
      </c>
      <c r="N278" s="2">
        <f t="shared" si="125"/>
        <v>5.4014240117849248E-3</v>
      </c>
      <c r="O278" s="2">
        <f t="shared" si="126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ref="M279" si="127">G279/E279</f>
        <v>3.7602879363721024E-2</v>
      </c>
      <c r="N279" s="2">
        <f t="shared" ref="N279" si="128">H279/E279</f>
        <v>5.5372379250459335E-3</v>
      </c>
      <c r="O279" s="2">
        <f t="shared" ref="O279" si="129">J279/E279</f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ref="M280" si="130">G280/E280</f>
        <v>3.6827551533433887E-2</v>
      </c>
      <c r="N280" s="2">
        <f t="shared" ref="N280" si="131">H280/E280</f>
        <v>5.5555555555555558E-3</v>
      </c>
      <c r="O280" s="2">
        <f t="shared" ref="O280" si="132">J280/E280</f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ref="M281" si="133">G281/E281</f>
        <v>3.6365946632782718E-2</v>
      </c>
      <c r="N281" s="2">
        <f t="shared" ref="N281" si="134">H281/E281</f>
        <v>5.489199491740788E-3</v>
      </c>
      <c r="O281" s="2">
        <f t="shared" ref="O281" si="135">J281/E281</f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ref="M282" si="136">G282/E282</f>
        <v>3.5407182599898834E-2</v>
      </c>
      <c r="N282" s="2">
        <f t="shared" ref="N282" si="137">H282/E282</f>
        <v>5.4375316135558925E-3</v>
      </c>
      <c r="O282" s="2">
        <f t="shared" ref="O282" si="138">J282/E282</f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ref="M283" si="139">G283/E283</f>
        <v>3.4393398077793992E-2</v>
      </c>
      <c r="N283" s="2">
        <f t="shared" ref="N283" si="140">H283/E283</f>
        <v>5.3590298394807024E-3</v>
      </c>
      <c r="O283" s="2">
        <f t="shared" ref="O283" si="141">J283/E283</f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ref="M284" si="142">G284/E284</f>
        <v>3.4463052228792923E-2</v>
      </c>
      <c r="N284" s="2">
        <f t="shared" ref="N284" si="143">H284/E284</f>
        <v>5.0936739054812897E-3</v>
      </c>
      <c r="O284" s="2">
        <f t="shared" ref="O284" si="144">J284/E284</f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ref="M285" si="145">G285/E285</f>
        <v>3.4736442927569208E-2</v>
      </c>
      <c r="N285" s="2">
        <f t="shared" ref="N285" si="146">H285/E285</f>
        <v>5.0309695360889898E-3</v>
      </c>
      <c r="O285" s="2">
        <f t="shared" ref="O285" si="147">J285/E285</f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ref="M286" si="148">G286/E286</f>
        <v>3.5552565529019073E-2</v>
      </c>
      <c r="N286" s="2">
        <f t="shared" ref="N286" si="149">H286/E286</f>
        <v>5.1232954692472894E-3</v>
      </c>
      <c r="O286" s="2">
        <f t="shared" ref="O286" si="150">J286/E286</f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ref="M287" si="151">G287/E287</f>
        <v>3.6300684357164111E-2</v>
      </c>
      <c r="N287" s="2">
        <f t="shared" ref="N287" si="152">H287/E287</f>
        <v>5.3287889853661178E-3</v>
      </c>
      <c r="O287" s="2">
        <f t="shared" ref="O287" si="153">J287/E287</f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ref="M288" si="154">G288/E288</f>
        <v>3.5155177149134853E-2</v>
      </c>
      <c r="N288" s="2">
        <f t="shared" ref="N288" si="155">H288/E288</f>
        <v>5.4106014831090364E-3</v>
      </c>
      <c r="O288" s="2">
        <f t="shared" ref="O288" si="156">J288/E288</f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ref="M289" si="157">G289/E289</f>
        <v>3.4758535835127655E-2</v>
      </c>
      <c r="N289" s="2">
        <f t="shared" ref="N289" si="158">H289/E289</f>
        <v>5.4808310729565725E-3</v>
      </c>
      <c r="O289" s="2">
        <f t="shared" ref="O289" si="159">J289/E289</f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ref="M290" si="160">G290/E290</f>
        <v>3.4323469302052129E-2</v>
      </c>
      <c r="N290" s="2">
        <f t="shared" ref="N290" si="161">H290/E290</f>
        <v>5.5432682885859065E-3</v>
      </c>
      <c r="O290" s="2">
        <f t="shared" ref="O290" si="162">J290/E290</f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ref="M291" si="163">G291/E291</f>
        <v>3.4513545939008398E-2</v>
      </c>
      <c r="N291" s="2">
        <f t="shared" ref="N291" si="164">H291/E291</f>
        <v>5.2732903657822048E-3</v>
      </c>
      <c r="O291" s="2">
        <f t="shared" ref="O291" si="165">J291/E291</f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ref="M292:M293" si="166">G292/E292</f>
        <v>3.4057104729072259E-2</v>
      </c>
      <c r="N292" s="2">
        <f t="shared" ref="N292:N293" si="167">H292/E292</f>
        <v>5.1433178570435651E-3</v>
      </c>
      <c r="O292" s="2">
        <f t="shared" ref="O292:O293" si="168">J292/E292</f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166"/>
        <v>3.377302706390721E-2</v>
      </c>
      <c r="N293" s="2">
        <f t="shared" si="167"/>
        <v>5.2024107345917669E-3</v>
      </c>
      <c r="O293" s="2">
        <f t="shared" si="168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ref="M294:M295" si="169">G294/E294</f>
        <v>3.2604935424354241E-2</v>
      </c>
      <c r="N294" s="2">
        <f t="shared" ref="N294:N295" si="170">H294/E294</f>
        <v>5.160285977859779E-3</v>
      </c>
      <c r="O294" s="2">
        <f t="shared" ref="O294:O295" si="171">J294/E294</f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169"/>
        <v>3.2216152369703231E-2</v>
      </c>
      <c r="N295" s="2">
        <f t="shared" si="170"/>
        <v>5.3742802303262957E-3</v>
      </c>
      <c r="O295" s="2">
        <f t="shared" si="171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ref="M296:M297" si="172">G296/E296</f>
        <v>3.1646130662175337E-2</v>
      </c>
      <c r="N296" s="2">
        <f t="shared" ref="N296:N297" si="173">H296/E296</f>
        <v>5.1413881748071976E-3</v>
      </c>
      <c r="O296" s="2">
        <f t="shared" ref="O296:O297" si="174">J296/E296</f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172"/>
        <v>3.1756337986600949E-2</v>
      </c>
      <c r="N297" s="2">
        <f t="shared" si="173"/>
        <v>5.2533718974116812E-3</v>
      </c>
      <c r="O297" s="2">
        <f t="shared" si="174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ref="M298:M300" si="175">G298/E298</f>
        <v>3.2032563489956638E-2</v>
      </c>
      <c r="N298" s="2">
        <f t="shared" ref="N298:N300" si="176">H298/E298</f>
        <v>5.3387605816594399E-3</v>
      </c>
      <c r="O298" s="2">
        <f t="shared" ref="O298:O300" si="177">J298/E298</f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si="175"/>
        <v>3.1619491221784306E-2</v>
      </c>
      <c r="N299" s="2">
        <f t="shared" si="176"/>
        <v>5.2549862653768062E-3</v>
      </c>
      <c r="O299" s="2">
        <f t="shared" si="177"/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175"/>
        <v>3.0582495388826084E-2</v>
      </c>
      <c r="N300" s="2">
        <f t="shared" si="176"/>
        <v>5.2359136074254771E-3</v>
      </c>
      <c r="O300" s="2">
        <f t="shared" si="177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ref="M301:M302" si="178">G301/E301</f>
        <v>3.0197723187537447E-2</v>
      </c>
      <c r="N301" s="2">
        <f t="shared" ref="N301:N302" si="179">H301/E301</f>
        <v>5.1827441581785497E-3</v>
      </c>
      <c r="O301" s="2">
        <f t="shared" ref="O301:O302" si="180">J301/E301</f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178"/>
        <v>2.994102070293693E-2</v>
      </c>
      <c r="N302" s="2">
        <f t="shared" si="179"/>
        <v>5.2359171882522867E-3</v>
      </c>
      <c r="O302" s="2">
        <f t="shared" si="18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ref="M303:M304" si="181">G303/E303</f>
        <v>3.0459597476719735E-2</v>
      </c>
      <c r="N303" s="2">
        <f t="shared" ref="N303:N304" si="182">H303/E303</f>
        <v>5.1066386302192849E-3</v>
      </c>
      <c r="O303" s="2">
        <f t="shared" ref="O303:O304" si="183">J303/E303</f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181"/>
        <v>3.0964512919468147E-2</v>
      </c>
      <c r="N304" s="2">
        <f t="shared" si="182"/>
        <v>5.2461784303675339E-3</v>
      </c>
      <c r="O304" s="2">
        <f t="shared" si="183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ref="M305" si="184">G305/E305</f>
        <v>3.2003850087228537E-2</v>
      </c>
      <c r="N305" s="2">
        <f t="shared" ref="N305" si="185">H305/E305</f>
        <v>5.2637911327678517E-3</v>
      </c>
      <c r="O305" s="2">
        <f t="shared" ref="O305" si="186">J305/E305</f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ref="M306:M307" si="187">G306/E306</f>
        <v>3.2715735280912331E-2</v>
      </c>
      <c r="N306" s="2">
        <f t="shared" ref="N306:N307" si="188">H306/E306</f>
        <v>5.058517166033105E-3</v>
      </c>
      <c r="O306" s="2">
        <f t="shared" ref="O306:O307" si="189">J306/E306</f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187"/>
        <v>3.2497678737233054E-2</v>
      </c>
      <c r="N307" s="2">
        <f t="shared" si="188"/>
        <v>4.9719950879084677E-3</v>
      </c>
      <c r="O307" s="2">
        <f t="shared" si="189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ref="M308:M309" si="190">G308/E308</f>
        <v>3.1563717963859692E-2</v>
      </c>
      <c r="N308" s="2">
        <f t="shared" ref="N308:N309" si="191">H308/E308</f>
        <v>5.0490138183536077E-3</v>
      </c>
      <c r="O308" s="2">
        <f t="shared" ref="O308:O309" si="192">J308/E308</f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190"/>
        <v>3.1239991847905203E-2</v>
      </c>
      <c r="N309" s="2">
        <f t="shared" si="191"/>
        <v>5.1241738725361754E-3</v>
      </c>
      <c r="O309" s="2">
        <f t="shared" si="192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ref="M310:M311" si="193">G310/E310</f>
        <v>3.1187410586552219E-2</v>
      </c>
      <c r="N310" s="2">
        <f t="shared" ref="N310:N311" si="194">H310/E310</f>
        <v>5.3218884120171672E-3</v>
      </c>
      <c r="O310" s="2">
        <f t="shared" ref="O310:O311" si="195">J310/E310</f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193"/>
        <v>3.1946278553566916E-2</v>
      </c>
      <c r="N311" s="2">
        <f t="shared" si="194"/>
        <v>5.1698463094602565E-3</v>
      </c>
      <c r="O311" s="2">
        <f t="shared" si="195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ref="M312:M316" si="196">G312/E312</f>
        <v>3.2287167149652796E-2</v>
      </c>
      <c r="N312" s="2">
        <f t="shared" ref="N312:N316" si="197">H312/E312</f>
        <v>5.0850237847886708E-3</v>
      </c>
      <c r="O312" s="2">
        <f t="shared" ref="O312:O316" si="198">J312/E312</f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196"/>
        <v>3.2009832736600227E-2</v>
      </c>
      <c r="N313" s="2">
        <f t="shared" si="197"/>
        <v>5.0766846577245768E-3</v>
      </c>
      <c r="O313" s="2">
        <f t="shared" si="198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196"/>
        <v>3.1532367047351545E-2</v>
      </c>
      <c r="N314" s="2">
        <f t="shared" si="197"/>
        <v>5.1405707623413443E-3</v>
      </c>
      <c r="O314" s="2">
        <f t="shared" si="198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196"/>
        <v>3.1727167032683114E-2</v>
      </c>
      <c r="N315" s="2">
        <f t="shared" si="197"/>
        <v>5.0639452267148945E-3</v>
      </c>
      <c r="O315" s="2">
        <f t="shared" si="198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196"/>
        <v>3.1407541843113528E-2</v>
      </c>
      <c r="N316" s="2">
        <f t="shared" si="197"/>
        <v>5.0413389796329904E-3</v>
      </c>
      <c r="O316" s="2">
        <f t="shared" si="198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ref="M317:M318" si="199">G317/E317</f>
        <v>3.1090648051883756E-2</v>
      </c>
      <c r="N317" s="2">
        <f t="shared" ref="N317:N318" si="200">H317/E317</f>
        <v>5.0745086390415368E-3</v>
      </c>
      <c r="O317" s="2">
        <f t="shared" ref="O317:O318" si="201">J317/E317</f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199"/>
        <v>3.0477521322218475E-2</v>
      </c>
      <c r="N318" s="2">
        <f t="shared" si="200"/>
        <v>5.0113236640485712E-3</v>
      </c>
      <c r="O318" s="2">
        <f t="shared" si="201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ref="M319" si="202">G319/E319</f>
        <v>3.0313645811438847E-2</v>
      </c>
      <c r="N319" s="2">
        <f t="shared" ref="N319" si="203">H319/E319</f>
        <v>4.8576566477498305E-3</v>
      </c>
      <c r="O319" s="2">
        <f t="shared" ref="O319" si="204">J319/E319</f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ref="M320:M322" si="205">G320/E320</f>
        <v>3.0473681820246151E-2</v>
      </c>
      <c r="N320" s="2">
        <f t="shared" ref="N320:N322" si="206">H320/E320</f>
        <v>4.7459012670875156E-3</v>
      </c>
      <c r="O320" s="2">
        <f t="shared" ref="O320:O322" si="207">J320/E320</f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05"/>
        <v>3.0686930635450006E-2</v>
      </c>
      <c r="N321" s="2">
        <f t="shared" si="206"/>
        <v>4.6556393670121096E-3</v>
      </c>
      <c r="O321" s="2">
        <f t="shared" si="207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05"/>
        <v>3.1137858018499946E-2</v>
      </c>
      <c r="N322" s="2">
        <f t="shared" si="206"/>
        <v>4.5692633455923322E-3</v>
      </c>
      <c r="O322" s="2">
        <f t="shared" si="207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ref="M323" si="208">G323/E323</f>
        <v>3.1146631146631146E-2</v>
      </c>
      <c r="N323" s="2">
        <f t="shared" ref="N323" si="209">H323/E323</f>
        <v>4.662004662004662E-3</v>
      </c>
      <c r="O323" s="2">
        <f t="shared" ref="O323" si="210">J323/E323</f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ref="M324" si="211">G324/E324</f>
        <v>3.0933732289008184E-2</v>
      </c>
      <c r="N324" s="2">
        <f t="shared" ref="N324" si="212">H324/E324</f>
        <v>4.6642611986271228E-3</v>
      </c>
      <c r="O324" s="2">
        <f t="shared" ref="O324" si="213">J324/E324</f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ref="M325" si="214">G325/E325</f>
        <v>3.0630048465266558E-2</v>
      </c>
      <c r="N325" s="2">
        <f t="shared" ref="N325" si="215">H325/E325</f>
        <v>4.4803446418955305E-3</v>
      </c>
      <c r="O325" s="2">
        <f t="shared" ref="O325" si="216">J325/E325</f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ref="M326" si="217">G326/E326</f>
        <v>3.0798762930574812E-2</v>
      </c>
      <c r="N326" s="2">
        <f t="shared" ref="N326" si="218">H326/E326</f>
        <v>4.3724005545483632E-3</v>
      </c>
      <c r="O326" s="2">
        <f t="shared" ref="O326" si="219">J326/E326</f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ref="M327:M328" si="220">G327/E327</f>
        <v>3.0635217876154607E-2</v>
      </c>
      <c r="N327" s="2">
        <f t="shared" ref="N327:N328" si="221">H327/E327</f>
        <v>4.4395817114482291E-3</v>
      </c>
      <c r="O327" s="2">
        <f t="shared" ref="O327:O328" si="222">J327/E327</f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20"/>
        <v>3.1237287772710728E-2</v>
      </c>
      <c r="N328" s="2">
        <f t="shared" si="221"/>
        <v>4.6031644079045971E-3</v>
      </c>
      <c r="O328" s="2">
        <f t="shared" si="222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ref="M329" si="223">G329/E329</f>
        <v>3.0619642628683524E-2</v>
      </c>
      <c r="N329" s="2">
        <f t="shared" ref="N329" si="224">H329/E329</f>
        <v>4.7123544714060299E-3</v>
      </c>
      <c r="O329" s="2">
        <f t="shared" ref="O329" si="225">J329/E329</f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ref="M330:M331" si="226">G330/E330</f>
        <v>3.0472202837869271E-2</v>
      </c>
      <c r="N330" s="2">
        <f t="shared" ref="N330:N331" si="227">H330/E330</f>
        <v>4.6945378417813871E-3</v>
      </c>
      <c r="O330" s="2">
        <f t="shared" ref="O330:O331" si="228">J330/E330</f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si="226"/>
        <v>3.0318936737564826E-2</v>
      </c>
      <c r="N331" s="2">
        <f t="shared" si="227"/>
        <v>4.6822180695823799E-3</v>
      </c>
      <c r="O331" s="2">
        <f t="shared" si="228"/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ref="M332" si="229">G332/E332</f>
        <v>3.0028958744281697E-2</v>
      </c>
      <c r="N332" s="2">
        <f t="shared" ref="N332" si="230">H332/E332</f>
        <v>4.7635035883661393E-3</v>
      </c>
      <c r="O332" s="2">
        <f t="shared" ref="O332" si="231">J332/E332</f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ref="M333:M334" si="232">G333/E333</f>
        <v>2.9978542113705965E-2</v>
      </c>
      <c r="N333" s="2">
        <f t="shared" ref="N333:N334" si="233">H333/E333</f>
        <v>4.7290681444136584E-3</v>
      </c>
      <c r="O333" s="2">
        <f t="shared" ref="O333:O334" si="234">J333/E333</f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232"/>
        <v>3.0223888455948946E-2</v>
      </c>
      <c r="N334" s="2">
        <f t="shared" si="233"/>
        <v>4.8231849870469046E-3</v>
      </c>
      <c r="O334" s="2">
        <f t="shared" si="234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ref="M335" si="235">G335/E335</f>
        <v>3.0214756538379756E-2</v>
      </c>
      <c r="N335" s="2">
        <f t="shared" ref="N335" si="236">H335/E335</f>
        <v>4.9330214756538376E-3</v>
      </c>
      <c r="O335" s="2">
        <f t="shared" ref="O335" si="237">J335/E335</f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ref="M336" si="238">G336/E336</f>
        <v>3.0427061677061676E-2</v>
      </c>
      <c r="N336" s="2">
        <f t="shared" ref="N336" si="239">H336/E336</f>
        <v>4.6560984060984058E-3</v>
      </c>
      <c r="O336" s="2">
        <f t="shared" ref="O336" si="240">J336/E336</f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ref="M337:M338" si="241">G337/E337</f>
        <v>3.1016332708338038E-2</v>
      </c>
      <c r="N337" s="2">
        <f t="shared" ref="N337:N338" si="242">H337/E337</f>
        <v>4.7665303725122551E-3</v>
      </c>
      <c r="O337" s="2">
        <f t="shared" ref="O337:O338" si="243">J337/E337</f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241"/>
        <v>3.1375384902491366E-2</v>
      </c>
      <c r="N338" s="2">
        <f t="shared" si="242"/>
        <v>4.852104133619483E-3</v>
      </c>
      <c r="O338" s="2">
        <f t="shared" si="24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ref="M339" si="244">G339/E339</f>
        <v>3.1332024876445409E-2</v>
      </c>
      <c r="N339" s="2">
        <f t="shared" ref="N339" si="245">H339/E339</f>
        <v>4.8239494904112178E-3</v>
      </c>
      <c r="O339" s="2">
        <f t="shared" ref="O339" si="246">J339/E339</f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ref="M340:M341" si="247">G340/E340</f>
        <v>3.1657267428083974E-2</v>
      </c>
      <c r="N340" s="2">
        <f t="shared" ref="N340:N341" si="248">H340/E340</f>
        <v>4.833894128240368E-3</v>
      </c>
      <c r="O340" s="2">
        <f t="shared" ref="O340:O341" si="249">J340/E340</f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247"/>
        <v>3.188907312618653E-2</v>
      </c>
      <c r="N341" s="2">
        <f t="shared" si="248"/>
        <v>4.8542522769326893E-3</v>
      </c>
      <c r="O341" s="2">
        <f t="shared" si="249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ref="M342" si="250">G342/E342</f>
        <v>3.202665240017509E-2</v>
      </c>
      <c r="N342" s="2">
        <f t="shared" ref="N342" si="251">H342/E342</f>
        <v>4.6933514906862504E-3</v>
      </c>
      <c r="O342" s="2">
        <f t="shared" ref="O342" si="252">J342/E342</f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ref="M343" si="253">G343/E343</f>
        <v>3.1632803660156444E-2</v>
      </c>
      <c r="N343" s="2">
        <f t="shared" ref="N343" si="254">H343/E343</f>
        <v>4.5997933782653613E-3</v>
      </c>
      <c r="O343" s="2">
        <f t="shared" ref="O343" si="255">J343/E343</f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ref="M344" si="256">G344/E344</f>
        <v>3.1450675026545985E-2</v>
      </c>
      <c r="N344" s="2">
        <f t="shared" ref="N344" si="257">H344/E344</f>
        <v>4.601304545684381E-3</v>
      </c>
      <c r="O344" s="2">
        <f t="shared" ref="O344" si="258">J344/E344</f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ref="M345:M346" si="259">G345/E345</f>
        <v>3.1273875617582644E-2</v>
      </c>
      <c r="N345" s="2">
        <f t="shared" ref="N345:N346" si="260">H345/E345</f>
        <v>4.5077165996027097E-3</v>
      </c>
      <c r="O345" s="2">
        <f t="shared" ref="O345:O346" si="261">J345/E345</f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259"/>
        <v>3.0710861596041941E-2</v>
      </c>
      <c r="N346" s="2">
        <f t="shared" si="260"/>
        <v>4.5630495526673334E-3</v>
      </c>
      <c r="O346" s="2">
        <f t="shared" si="261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ref="M347" si="262">G347/E347</f>
        <v>3.0617486900236308E-2</v>
      </c>
      <c r="N347" s="2">
        <f t="shared" ref="N347" si="263">H347/E347</f>
        <v>4.6491318195828624E-3</v>
      </c>
      <c r="O347" s="2">
        <f t="shared" ref="O347" si="264">J347/E347</f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ref="M348" si="265">G348/E348</f>
        <v>3.0139404480672878E-2</v>
      </c>
      <c r="N348" s="2">
        <f t="shared" ref="N348" si="266">H348/E348</f>
        <v>4.5689364242880509E-3</v>
      </c>
      <c r="O348" s="2">
        <f t="shared" ref="O348" si="267">J348/E348</f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ref="M349" si="268">G349/E349</f>
        <v>2.9478277063878469E-2</v>
      </c>
      <c r="N349" s="2">
        <f t="shared" ref="N349" si="269">H349/E349</f>
        <v>4.5228403437358664E-3</v>
      </c>
      <c r="O349" s="2">
        <f t="shared" ref="O349" si="270">J349/E349</f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ref="M350:M351" si="271">G350/E350</f>
        <v>2.9218387668803709E-2</v>
      </c>
      <c r="N350" s="2">
        <f t="shared" ref="N350:N351" si="272">H350/E350</f>
        <v>4.5014322739053338E-3</v>
      </c>
      <c r="O350" s="2">
        <f t="shared" ref="O350:O351" si="273">J350/E350</f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271"/>
        <v>2.9880760189197608E-2</v>
      </c>
      <c r="N351" s="2">
        <f t="shared" si="272"/>
        <v>4.786586229359617E-3</v>
      </c>
      <c r="O351" s="2">
        <f t="shared" si="27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ref="M352" si="274">G352/E352</f>
        <v>2.9825564769802689E-2</v>
      </c>
      <c r="N352" s="2">
        <f t="shared" ref="N352" si="275">H352/E352</f>
        <v>4.8041178152702316E-3</v>
      </c>
      <c r="O352" s="2">
        <f t="shared" ref="O352" si="276">J352/E352</f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ref="M353" si="277">G353/E353</f>
        <v>2.9541673836975851E-2</v>
      </c>
      <c r="N353" s="2">
        <f t="shared" ref="N353" si="278">H353/E353</f>
        <v>4.7324040612631213E-3</v>
      </c>
      <c r="O353" s="2">
        <f t="shared" ref="O353" si="279">J353/E353</f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ref="M354" si="280">G354/E354</f>
        <v>2.9957451735216648E-2</v>
      </c>
      <c r="N354" s="2">
        <f t="shared" ref="N354" si="281">H354/E354</f>
        <v>4.7758256389475815E-3</v>
      </c>
      <c r="O354" s="2">
        <f t="shared" ref="O354" si="282">J354/E354</f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ref="M355" si="283">G355/E355</f>
        <v>2.9147331786542923E-2</v>
      </c>
      <c r="N355" s="2">
        <f t="shared" ref="N355" si="284">H355/E355</f>
        <v>4.5823665893271462E-3</v>
      </c>
      <c r="O355" s="2">
        <f t="shared" ref="O355" si="285">J355/E355</f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ref="M356:M357" si="286">G356/E356</f>
        <v>2.8554449561729311E-2</v>
      </c>
      <c r="N356" s="2">
        <f t="shared" ref="N356:N357" si="287">H356/E356</f>
        <v>4.5758431139503791E-3</v>
      </c>
      <c r="O356" s="2">
        <f t="shared" ref="O356:O357" si="288">J356/E356</f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286"/>
        <v>2.8178402617864501E-2</v>
      </c>
      <c r="N357" s="2">
        <f t="shared" si="287"/>
        <v>4.3934068597745726E-3</v>
      </c>
      <c r="O357" s="2">
        <f t="shared" si="288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ref="M358" si="289">G358/E358</f>
        <v>2.8002154011847066E-2</v>
      </c>
      <c r="N358" s="2">
        <f t="shared" ref="N358" si="290">H358/E358</f>
        <v>4.7514967214672618E-3</v>
      </c>
      <c r="O358" s="2">
        <f t="shared" ref="O358" si="291">J358/E358</f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ref="M359" si="292">G359/E359</f>
        <v>2.8823647428609645E-2</v>
      </c>
      <c r="N359" s="2">
        <f t="shared" ref="N359" si="293">H359/E359</f>
        <v>4.8485253795225039E-3</v>
      </c>
      <c r="O359" s="2">
        <f t="shared" ref="O359" si="294">J359/E359</f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ref="M360" si="295">G360/E360</f>
        <v>2.8992460589444824E-2</v>
      </c>
      <c r="N360" s="2">
        <f t="shared" ref="N360" si="296">H360/E360</f>
        <v>4.9006168608636052E-3</v>
      </c>
      <c r="O360" s="2">
        <f t="shared" ref="O360" si="297">J360/E360</f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ref="M361" si="298">G361/E361</f>
        <v>2.8705690060271735E-2</v>
      </c>
      <c r="N361" s="2">
        <f t="shared" ref="N361" si="299">H361/E361</f>
        <v>4.8353594170327235E-3</v>
      </c>
      <c r="O361" s="2">
        <f t="shared" ref="O361" si="300">J361/E361</f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ref="M362" si="301">G362/E362</f>
        <v>2.8544509194961092E-2</v>
      </c>
      <c r="N362" s="2">
        <f t="shared" ref="N362" si="302">H362/E362</f>
        <v>4.7108908818089823E-3</v>
      </c>
      <c r="O362" s="2">
        <f t="shared" ref="O362" si="303">J362/E362</f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" si="304">G363/E363</f>
        <v>2.9469122426868905E-2</v>
      </c>
      <c r="N363" s="2">
        <f t="shared" ref="N363" si="305">H363/E363</f>
        <v>4.6948356807511738E-3</v>
      </c>
      <c r="O363" s="2">
        <f t="shared" ref="O363" si="30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ref="M364" si="307">G364/E364</f>
        <v>2.9564123436690595E-2</v>
      </c>
      <c r="N364" s="2">
        <f t="shared" ref="N364" si="308">H364/E364</f>
        <v>4.8471841929993336E-3</v>
      </c>
      <c r="O364" s="2">
        <f t="shared" ref="O364" si="309">J364/E364</f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ref="M365" si="310">G365/E365</f>
        <v>2.9176222882279956E-2</v>
      </c>
      <c r="N365" s="2">
        <f t="shared" ref="N365" si="311">H365/E365</f>
        <v>4.9629657480166935E-3</v>
      </c>
      <c r="O365" s="2">
        <f t="shared" ref="O365" si="312">J365/E365</f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ref="M366" si="313">G366/E366</f>
        <v>2.8481626634589266E-2</v>
      </c>
      <c r="N366" s="2">
        <f t="shared" ref="N366" si="314">H366/E366</f>
        <v>5.1996430095844169E-3</v>
      </c>
      <c r="O366" s="2">
        <f t="shared" ref="O366" si="315">J366/E366</f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ref="M367" si="316">G367/E367</f>
        <v>2.7903933492417828E-2</v>
      </c>
      <c r="N367" s="2">
        <f t="shared" ref="N367" si="317">H367/E367</f>
        <v>5.1189284889538913E-3</v>
      </c>
      <c r="O367" s="2">
        <f t="shared" ref="O367" si="318">J367/E367</f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ref="M368" si="319">G368/E368</f>
        <v>2.773003323020511E-2</v>
      </c>
      <c r="N368" s="2">
        <f t="shared" ref="N368" si="320">H368/E368</f>
        <v>5.0418242236736563E-3</v>
      </c>
      <c r="O368" s="2">
        <f t="shared" ref="O368" si="321">J368/E368</f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ref="M369" si="322">G369/E369</f>
        <v>2.821718683197948E-2</v>
      </c>
      <c r="N369" s="2">
        <f t="shared" ref="N369" si="323">H369/E369</f>
        <v>4.7805977690543741E-3</v>
      </c>
      <c r="O369" s="2">
        <f t="shared" ref="O369" si="324">J369/E369</f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ref="M370" si="325">G370/E370</f>
        <v>2.7697083051454494E-2</v>
      </c>
      <c r="N370" s="2">
        <f t="shared" ref="N370" si="326">H370/E370</f>
        <v>4.6559751681324365E-3</v>
      </c>
      <c r="O370" s="2">
        <f t="shared" ref="O370" si="327">J370/E370</f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ref="M371" si="328">G371/E371</f>
        <v>2.7541250763903034E-2</v>
      </c>
      <c r="N371" s="2">
        <f t="shared" ref="N371" si="329">H371/E371</f>
        <v>4.8074964351191686E-3</v>
      </c>
      <c r="O371" s="2">
        <f t="shared" ref="O371" si="330">J371/E371</f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ref="M372" si="331">G372/E372</f>
        <v>2.9544051503659935E-2</v>
      </c>
      <c r="N372" s="2">
        <f t="shared" ref="N372" si="332">H372/E372</f>
        <v>5.2914719111032717E-3</v>
      </c>
      <c r="O372" s="2">
        <f t="shared" ref="O372" si="333">J372/E372</f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ref="M373" si="334">G373/E373</f>
        <v>3.3558067623054695E-2</v>
      </c>
      <c r="N373" s="2">
        <f t="shared" ref="N373" si="335">H373/E373</f>
        <v>6.1337253510417196E-3</v>
      </c>
      <c r="O373" s="2">
        <f t="shared" ref="O373" si="336">J373/E373</f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ref="M374" si="337">G374/E374</f>
        <v>3.9294258373205743E-2</v>
      </c>
      <c r="N374" s="2">
        <f t="shared" ref="N374" si="338">H374/E374</f>
        <v>7.3564593301435411E-3</v>
      </c>
      <c r="O374" s="2">
        <f t="shared" ref="O374" si="339">J374/E374</f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ref="M375" si="340">G375/E375</f>
        <v>4.3444379505162674E-2</v>
      </c>
      <c r="N375" s="2">
        <f t="shared" ref="N375" si="341">H375/E375</f>
        <v>7.7927138125852332E-3</v>
      </c>
      <c r="O375" s="2">
        <f t="shared" ref="O375" si="342">J375/E375</f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ref="M376" si="343">G376/E376</f>
        <v>4.682439093085481E-2</v>
      </c>
      <c r="N376" s="2">
        <f t="shared" ref="N376" si="344">H376/E376</f>
        <v>7.8862132094071266E-3</v>
      </c>
      <c r="O376" s="2">
        <f t="shared" ref="O376" si="345">J376/E376</f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ref="M377" si="346">G377/E377</f>
        <v>4.8753746071193628E-2</v>
      </c>
      <c r="N377" s="2">
        <f t="shared" ref="N377" si="347">H377/E377</f>
        <v>7.894159783641547E-3</v>
      </c>
      <c r="O377" s="2">
        <f t="shared" ref="O377" si="348">J377/E377</f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ref="M378" si="349">G378/E378</f>
        <v>4.9622836858452889E-2</v>
      </c>
      <c r="N378" s="2">
        <f t="shared" ref="N378" si="350">H378/E378</f>
        <v>7.3953557166099686E-3</v>
      </c>
      <c r="O378" s="2">
        <f t="shared" ref="O378" si="351">J378/E378</f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ref="M379" si="352">G379/E379</f>
        <v>4.8637286169904322E-2</v>
      </c>
      <c r="N379" s="2">
        <f t="shared" ref="N379" si="353">H379/E379</f>
        <v>7.3209625978544503E-3</v>
      </c>
      <c r="O379" s="2">
        <f t="shared" ref="O379" si="354">J379/E379</f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ref="M380" si="355">G380/E380</f>
        <v>4.9315068493150684E-2</v>
      </c>
      <c r="N380" s="2">
        <f t="shared" ref="N380" si="356">H380/E380</f>
        <v>7.1377072819033887E-3</v>
      </c>
      <c r="O380" s="2">
        <f t="shared" ref="O380" si="357">J380/E380</f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ref="M381" si="358">G381/E381</f>
        <v>4.8244082943517418E-2</v>
      </c>
      <c r="N381" s="2">
        <f t="shared" ref="N381" si="359">H381/E381</f>
        <v>6.9817775605669199E-3</v>
      </c>
      <c r="O381" s="2">
        <f t="shared" ref="O381" si="360">J381/E381</f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ref="M382" si="361">G382/E382</f>
        <v>4.8658172946597994E-2</v>
      </c>
      <c r="N382" s="2">
        <f t="shared" ref="N382" si="362">H382/E382</f>
        <v>7.2512876118189214E-3</v>
      </c>
      <c r="O382" s="2">
        <f t="shared" ref="O382" si="363">J382/E382</f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ref="M383" si="364">G383/E383</f>
        <v>4.9066053059014618E-2</v>
      </c>
      <c r="N383" s="2">
        <f t="shared" ref="N383" si="365">H383/E383</f>
        <v>7.6475365457498645E-3</v>
      </c>
      <c r="O383" s="2">
        <f t="shared" ref="O383" si="366">J383/E383</f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ref="M384" si="367">G384/E384</f>
        <v>4.9047778149014364E-2</v>
      </c>
      <c r="N384" s="2">
        <f t="shared" ref="N384" si="368">H384/E384</f>
        <v>7.7514199799532243E-3</v>
      </c>
      <c r="O384" s="2">
        <f t="shared" ref="O384" si="369">J384/E384</f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ref="M385" si="370">G385/E385</f>
        <v>4.7280253541168098E-2</v>
      </c>
      <c r="N385" s="2">
        <f t="shared" ref="N385" si="371">H385/E385</f>
        <v>7.5674277213634306E-3</v>
      </c>
      <c r="O385" s="2">
        <f t="shared" ref="O385" si="372">J385/E385</f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ref="M386" si="373">G386/E386</f>
        <v>4.5995945261023824E-2</v>
      </c>
      <c r="N386" s="2">
        <f t="shared" ref="N386" si="374">H386/E386</f>
        <v>7.6659908768373034E-3</v>
      </c>
      <c r="O386" s="2">
        <f t="shared" ref="O386" si="375">J386/E386</f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ref="M387" si="376">G387/E387</f>
        <v>4.6462848789169259E-2</v>
      </c>
      <c r="N387" s="2">
        <f t="shared" ref="N387" si="377">H387/E387</f>
        <v>7.7544015763045824E-3</v>
      </c>
      <c r="O387" s="2">
        <f t="shared" ref="O387" si="378">J387/E387</f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ref="M388" si="379">G388/E388</f>
        <v>4.6380928853754944E-2</v>
      </c>
      <c r="N388" s="2">
        <f t="shared" ref="N388" si="380">H388/E388</f>
        <v>7.7198616600790511E-3</v>
      </c>
      <c r="O388" s="2">
        <f t="shared" ref="O388" si="381">J388/E388</f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ref="M389" si="382">G389/E389</f>
        <v>4.7117583343362621E-2</v>
      </c>
      <c r="N389" s="2">
        <f t="shared" ref="N389" si="383">H389/E389</f>
        <v>7.4016127091106028E-3</v>
      </c>
      <c r="O389" s="2">
        <f t="shared" ref="O389" si="384">J389/E389</f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ref="M390" si="385">G390/E390</f>
        <v>4.9366244162775186E-2</v>
      </c>
      <c r="N390" s="2">
        <f t="shared" ref="N390" si="386">H390/E390</f>
        <v>7.3382254836557703E-3</v>
      </c>
      <c r="O390" s="2">
        <f t="shared" ref="O390" si="387">J390/E390</f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ref="M391" si="388">G391/E391</f>
        <v>4.9551473729175566E-2</v>
      </c>
      <c r="N391" s="2">
        <f t="shared" ref="N391" si="389">H391/E391</f>
        <v>7.261853908586074E-3</v>
      </c>
      <c r="O391" s="2">
        <f t="shared" ref="O391" si="390">J391/E391</f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ref="M392" si="391">G392/E392</f>
        <v>5.0831561835688384E-2</v>
      </c>
      <c r="N392" s="2">
        <f t="shared" ref="N392" si="392">H392/E392</f>
        <v>7.3777666624984372E-3</v>
      </c>
      <c r="O392" s="2">
        <f t="shared" ref="O392" si="393">J392/E392</f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ref="M393" si="394">G393/E393</f>
        <v>4.8710601719197708E-2</v>
      </c>
      <c r="N393" s="2">
        <f t="shared" ref="N393" si="395">H393/E393</f>
        <v>7.3766993842589767E-3</v>
      </c>
      <c r="O393" s="2">
        <f t="shared" ref="O393" si="396">J393/E393</f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ref="M394" si="397">G394/E394</f>
        <v>4.9536924201803556E-2</v>
      </c>
      <c r="N394" s="2">
        <f t="shared" ref="N394" si="398">H394/E394</f>
        <v>7.7382403119668538E-3</v>
      </c>
      <c r="O394" s="2">
        <f t="shared" ref="O394" si="399">J394/E394</f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ref="M395" si="400">G395/E395</f>
        <v>4.9647058823529412E-2</v>
      </c>
      <c r="N395" s="2">
        <f t="shared" ref="N395" si="401">H395/E395</f>
        <v>7.5882352941176474E-3</v>
      </c>
      <c r="O395" s="2">
        <f t="shared" ref="O395" si="402">J395/E395</f>
        <v>0.94276470588235295</v>
      </c>
    </row>
    <row r="396" spans="1:15">
      <c r="A396" s="4"/>
      <c r="M396" s="2"/>
      <c r="N396" s="2"/>
      <c r="O396" s="2"/>
    </row>
    <row r="397" spans="1:15">
      <c r="A397" s="4"/>
      <c r="M397" s="2"/>
      <c r="N397" s="2"/>
      <c r="O397" s="2"/>
    </row>
    <row r="398" spans="1:15">
      <c r="A398" s="4"/>
      <c r="M398" s="2"/>
      <c r="N398" s="2"/>
      <c r="O398" s="2"/>
    </row>
    <row r="399" spans="1:15">
      <c r="A399" s="4"/>
      <c r="M399" s="2"/>
      <c r="N399" s="2"/>
      <c r="O399" s="2"/>
    </row>
    <row r="400" spans="1:15">
      <c r="A400" s="4"/>
      <c r="M400" s="2"/>
      <c r="N400" s="2"/>
      <c r="O400" s="2"/>
    </row>
    <row r="401" spans="1:13">
      <c r="A401" t="s">
        <v>108</v>
      </c>
    </row>
    <row r="402" spans="1:13">
      <c r="A402" s="16">
        <v>44127</v>
      </c>
      <c r="B402">
        <f>B239-B124</f>
        <v>420940</v>
      </c>
      <c r="D402">
        <f t="shared" ref="D402:D433" si="403">D239-D$124</f>
        <v>12236</v>
      </c>
      <c r="E402">
        <f t="shared" ref="E402:H421" si="404">E239</f>
        <v>9136</v>
      </c>
      <c r="F402">
        <f t="shared" si="404"/>
        <v>682</v>
      </c>
      <c r="G402">
        <f t="shared" si="404"/>
        <v>593</v>
      </c>
      <c r="H402">
        <f t="shared" si="404"/>
        <v>89</v>
      </c>
      <c r="J402">
        <f>J239</f>
        <v>8454</v>
      </c>
      <c r="K402">
        <f t="shared" ref="K402:L421" si="405">K239-K$124</f>
        <v>3102</v>
      </c>
      <c r="L402">
        <f t="shared" si="405"/>
        <v>126</v>
      </c>
      <c r="M402" s="2">
        <f>L402/D402</f>
        <v>1.0297482837528604E-2</v>
      </c>
    </row>
    <row r="403" spans="1:13">
      <c r="A403" s="16">
        <v>44128</v>
      </c>
      <c r="B403">
        <f>B240-B125</f>
        <v>425662</v>
      </c>
      <c r="D403">
        <f t="shared" si="403"/>
        <v>13122</v>
      </c>
      <c r="E403">
        <f t="shared" si="404"/>
        <v>9889</v>
      </c>
      <c r="F403">
        <f t="shared" si="404"/>
        <v>696</v>
      </c>
      <c r="G403">
        <f t="shared" si="404"/>
        <v>606</v>
      </c>
      <c r="H403">
        <f t="shared" si="404"/>
        <v>90</v>
      </c>
      <c r="J403">
        <f>J240</f>
        <v>9193</v>
      </c>
      <c r="K403">
        <f t="shared" si="405"/>
        <v>3226</v>
      </c>
      <c r="L403">
        <f t="shared" si="405"/>
        <v>135</v>
      </c>
      <c r="M403" s="2">
        <f t="shared" ref="M403:M404" si="406">L403/D403</f>
        <v>1.0288065843621399E-2</v>
      </c>
    </row>
    <row r="404" spans="1:13">
      <c r="A404" s="16">
        <v>44129</v>
      </c>
      <c r="B404">
        <f>B241-B126</f>
        <v>428034</v>
      </c>
      <c r="D404">
        <f t="shared" si="403"/>
        <v>13817</v>
      </c>
      <c r="E404">
        <f t="shared" si="404"/>
        <v>10555</v>
      </c>
      <c r="F404">
        <f t="shared" si="404"/>
        <v>737</v>
      </c>
      <c r="G404">
        <f t="shared" si="404"/>
        <v>642</v>
      </c>
      <c r="H404">
        <f t="shared" si="404"/>
        <v>95</v>
      </c>
      <c r="J404">
        <f>J241</f>
        <v>9818</v>
      </c>
      <c r="K404">
        <f t="shared" si="405"/>
        <v>3244</v>
      </c>
      <c r="L404">
        <f t="shared" si="405"/>
        <v>146</v>
      </c>
      <c r="M404" s="2">
        <f t="shared" si="406"/>
        <v>1.0566693204024029E-2</v>
      </c>
    </row>
    <row r="405" spans="1:13">
      <c r="A405" s="16">
        <v>44130</v>
      </c>
      <c r="B405">
        <f>B242-B127</f>
        <v>430180</v>
      </c>
      <c r="D405">
        <f t="shared" si="403"/>
        <v>14385</v>
      </c>
      <c r="E405">
        <f t="shared" si="404"/>
        <v>10945</v>
      </c>
      <c r="F405">
        <f t="shared" si="404"/>
        <v>775</v>
      </c>
      <c r="G405">
        <f t="shared" si="404"/>
        <v>677</v>
      </c>
      <c r="H405">
        <f t="shared" si="404"/>
        <v>98</v>
      </c>
      <c r="J405">
        <f>J242</f>
        <v>10170</v>
      </c>
      <c r="K405">
        <f t="shared" si="405"/>
        <v>3411</v>
      </c>
      <c r="L405">
        <f t="shared" si="405"/>
        <v>157</v>
      </c>
      <c r="M405" s="2">
        <f t="shared" ref="M405:M407" si="407">L405/D405</f>
        <v>1.0914146680570037E-2</v>
      </c>
    </row>
    <row r="406" spans="1:13">
      <c r="A406" s="16">
        <v>44131</v>
      </c>
      <c r="B406">
        <f>B243-B128</f>
        <v>434810</v>
      </c>
      <c r="D406">
        <f t="shared" si="403"/>
        <v>15245</v>
      </c>
      <c r="E406">
        <f t="shared" si="404"/>
        <v>11734</v>
      </c>
      <c r="F406">
        <f t="shared" si="404"/>
        <v>830</v>
      </c>
      <c r="G406">
        <f t="shared" si="404"/>
        <v>727</v>
      </c>
      <c r="H406">
        <f t="shared" si="404"/>
        <v>103</v>
      </c>
      <c r="J406">
        <f>J243</f>
        <v>10904</v>
      </c>
      <c r="K406">
        <f t="shared" si="405"/>
        <v>3472</v>
      </c>
      <c r="L406">
        <f t="shared" si="405"/>
        <v>167</v>
      </c>
      <c r="M406" s="2">
        <f t="shared" si="407"/>
        <v>1.0954411282387668E-2</v>
      </c>
    </row>
    <row r="407" spans="1:13">
      <c r="A407" s="16">
        <v>44132</v>
      </c>
      <c r="B407">
        <f>B244-B129</f>
        <v>440940</v>
      </c>
      <c r="D407">
        <f t="shared" si="403"/>
        <v>15953</v>
      </c>
      <c r="E407">
        <f t="shared" si="404"/>
        <v>12188</v>
      </c>
      <c r="F407">
        <f t="shared" si="404"/>
        <v>898</v>
      </c>
      <c r="G407">
        <f t="shared" si="404"/>
        <v>787</v>
      </c>
      <c r="H407">
        <f t="shared" si="404"/>
        <v>111</v>
      </c>
      <c r="J407">
        <f>J244</f>
        <v>11290</v>
      </c>
      <c r="K407">
        <f t="shared" si="405"/>
        <v>3716</v>
      </c>
      <c r="L407">
        <f t="shared" si="405"/>
        <v>177</v>
      </c>
      <c r="M407" s="2">
        <f t="shared" si="407"/>
        <v>1.1095091832257256E-2</v>
      </c>
    </row>
    <row r="408" spans="1:13">
      <c r="A408" s="16">
        <v>44133</v>
      </c>
      <c r="B408">
        <f>B245-B130</f>
        <v>447200</v>
      </c>
      <c r="D408">
        <f t="shared" si="403"/>
        <v>16742</v>
      </c>
      <c r="E408">
        <f t="shared" si="404"/>
        <v>12745</v>
      </c>
      <c r="F408">
        <f t="shared" si="404"/>
        <v>954</v>
      </c>
      <c r="G408">
        <f t="shared" si="404"/>
        <v>839</v>
      </c>
      <c r="H408">
        <f t="shared" si="404"/>
        <v>115</v>
      </c>
      <c r="J408">
        <f>J245</f>
        <v>11791</v>
      </c>
      <c r="K408">
        <f t="shared" si="405"/>
        <v>3935</v>
      </c>
      <c r="L408">
        <f t="shared" si="405"/>
        <v>190</v>
      </c>
      <c r="M408" s="2">
        <f t="shared" ref="M408:M409" si="408">L408/D408</f>
        <v>1.1348703858559312E-2</v>
      </c>
    </row>
    <row r="409" spans="1:13">
      <c r="A409" s="16">
        <v>44134</v>
      </c>
      <c r="B409">
        <f>B246-B131</f>
        <v>451886</v>
      </c>
      <c r="D409">
        <f t="shared" si="403"/>
        <v>17726</v>
      </c>
      <c r="E409">
        <f t="shared" si="404"/>
        <v>13564</v>
      </c>
      <c r="F409">
        <f t="shared" si="404"/>
        <v>1012</v>
      </c>
      <c r="G409">
        <f t="shared" si="404"/>
        <v>895</v>
      </c>
      <c r="H409">
        <f t="shared" si="404"/>
        <v>117</v>
      </c>
      <c r="J409">
        <f>J246</f>
        <v>12552</v>
      </c>
      <c r="K409">
        <f t="shared" si="405"/>
        <v>4088</v>
      </c>
      <c r="L409">
        <f t="shared" si="405"/>
        <v>202</v>
      </c>
      <c r="M409" s="2">
        <f t="shared" si="408"/>
        <v>1.1395689946970551E-2</v>
      </c>
    </row>
    <row r="410" spans="1:13">
      <c r="A410" s="16">
        <v>44135</v>
      </c>
      <c r="B410">
        <f>B247-B132</f>
        <v>457536</v>
      </c>
      <c r="D410">
        <f t="shared" si="403"/>
        <v>18678</v>
      </c>
      <c r="E410">
        <f t="shared" si="404"/>
        <v>14442</v>
      </c>
      <c r="F410">
        <f t="shared" si="404"/>
        <v>1084</v>
      </c>
      <c r="G410">
        <f t="shared" si="404"/>
        <v>962</v>
      </c>
      <c r="H410">
        <f t="shared" si="404"/>
        <v>122</v>
      </c>
      <c r="J410">
        <f>J247</f>
        <v>13358</v>
      </c>
      <c r="K410">
        <f t="shared" si="405"/>
        <v>4144</v>
      </c>
      <c r="L410">
        <f t="shared" si="405"/>
        <v>220</v>
      </c>
      <c r="M410" s="2">
        <f t="shared" ref="M410" si="409">L410/D410</f>
        <v>1.1778563015312132E-2</v>
      </c>
    </row>
    <row r="411" spans="1:13">
      <c r="A411" s="16">
        <v>44136</v>
      </c>
      <c r="B411">
        <f>B248-B133</f>
        <v>463471</v>
      </c>
      <c r="D411">
        <f t="shared" si="403"/>
        <v>19773</v>
      </c>
      <c r="E411">
        <f t="shared" si="404"/>
        <v>15324</v>
      </c>
      <c r="F411">
        <f t="shared" si="404"/>
        <v>1131</v>
      </c>
      <c r="G411">
        <f t="shared" si="404"/>
        <v>999</v>
      </c>
      <c r="H411">
        <f t="shared" si="404"/>
        <v>132</v>
      </c>
      <c r="J411">
        <f>J248</f>
        <v>14193</v>
      </c>
      <c r="K411">
        <f t="shared" si="405"/>
        <v>4341</v>
      </c>
      <c r="L411">
        <f t="shared" si="405"/>
        <v>236</v>
      </c>
      <c r="M411" s="2">
        <f t="shared" ref="M411" si="410">L411/D411</f>
        <v>1.1935467556769332E-2</v>
      </c>
    </row>
    <row r="412" spans="1:13">
      <c r="A412" s="16">
        <v>44137</v>
      </c>
      <c r="B412">
        <f>B249-B134</f>
        <v>469589</v>
      </c>
      <c r="D412">
        <f t="shared" si="403"/>
        <v>20797</v>
      </c>
      <c r="E412">
        <f t="shared" si="404"/>
        <v>16064</v>
      </c>
      <c r="F412">
        <f t="shared" si="404"/>
        <v>1167</v>
      </c>
      <c r="G412">
        <f t="shared" si="404"/>
        <v>1025</v>
      </c>
      <c r="H412">
        <f t="shared" si="404"/>
        <v>142</v>
      </c>
      <c r="J412">
        <f>J249</f>
        <v>14897</v>
      </c>
      <c r="K412">
        <f t="shared" si="405"/>
        <v>4607</v>
      </c>
      <c r="L412">
        <f t="shared" si="405"/>
        <v>254</v>
      </c>
      <c r="M412" s="2">
        <f t="shared" ref="M412" si="411">L412/D412</f>
        <v>1.2213299995191614E-2</v>
      </c>
    </row>
    <row r="413" spans="1:13">
      <c r="A413" s="16">
        <v>44138</v>
      </c>
      <c r="B413">
        <f>B250-B135</f>
        <v>475713</v>
      </c>
      <c r="D413">
        <f t="shared" si="403"/>
        <v>21845</v>
      </c>
      <c r="E413">
        <f t="shared" si="404"/>
        <v>16806</v>
      </c>
      <c r="F413">
        <f t="shared" si="404"/>
        <v>1222</v>
      </c>
      <c r="G413">
        <f t="shared" si="404"/>
        <v>1072</v>
      </c>
      <c r="H413">
        <f t="shared" si="404"/>
        <v>150</v>
      </c>
      <c r="J413">
        <f>J250</f>
        <v>15584</v>
      </c>
      <c r="K413">
        <f t="shared" si="405"/>
        <v>4899</v>
      </c>
      <c r="L413">
        <f t="shared" si="405"/>
        <v>268</v>
      </c>
      <c r="M413" s="2">
        <f t="shared" ref="M413" si="412">L413/D413</f>
        <v>1.2268253604943923E-2</v>
      </c>
    </row>
    <row r="414" spans="1:13">
      <c r="A414" s="16">
        <v>44139</v>
      </c>
      <c r="B414">
        <f>B251-B136</f>
        <v>483573</v>
      </c>
      <c r="D414">
        <f t="shared" si="403"/>
        <v>23000</v>
      </c>
      <c r="E414">
        <f t="shared" si="404"/>
        <v>17618</v>
      </c>
      <c r="F414">
        <f t="shared" si="404"/>
        <v>1253</v>
      </c>
      <c r="G414">
        <f t="shared" si="404"/>
        <v>1105</v>
      </c>
      <c r="H414">
        <f t="shared" si="404"/>
        <v>148</v>
      </c>
      <c r="J414">
        <f>J251</f>
        <v>16365</v>
      </c>
      <c r="K414">
        <f t="shared" si="405"/>
        <v>5223</v>
      </c>
      <c r="L414">
        <f t="shared" si="405"/>
        <v>287</v>
      </c>
      <c r="M414" s="2">
        <f t="shared" ref="M414:M415" si="413">L414/D414</f>
        <v>1.2478260869565218E-2</v>
      </c>
    </row>
    <row r="415" spans="1:13">
      <c r="A415" s="16">
        <v>44140</v>
      </c>
      <c r="B415">
        <f>B252-B137</f>
        <v>492290</v>
      </c>
      <c r="D415">
        <f t="shared" si="403"/>
        <v>24322</v>
      </c>
      <c r="E415">
        <f t="shared" si="404"/>
        <v>18526</v>
      </c>
      <c r="F415">
        <f t="shared" si="404"/>
        <v>1304</v>
      </c>
      <c r="G415">
        <f t="shared" si="404"/>
        <v>1147</v>
      </c>
      <c r="H415">
        <f t="shared" si="404"/>
        <v>157</v>
      </c>
      <c r="J415">
        <f>J252</f>
        <v>17222</v>
      </c>
      <c r="K415">
        <f t="shared" si="405"/>
        <v>5612</v>
      </c>
      <c r="L415">
        <f t="shared" si="405"/>
        <v>312</v>
      </c>
      <c r="M415" s="2">
        <f t="shared" si="413"/>
        <v>1.2827892443055669E-2</v>
      </c>
    </row>
    <row r="416" spans="1:13">
      <c r="A416" s="16">
        <v>44141</v>
      </c>
      <c r="B416">
        <f>B253-B138</f>
        <v>499067</v>
      </c>
      <c r="D416">
        <f t="shared" si="403"/>
        <v>25745</v>
      </c>
      <c r="E416">
        <f t="shared" si="404"/>
        <v>19513</v>
      </c>
      <c r="F416">
        <f t="shared" si="404"/>
        <v>1316</v>
      </c>
      <c r="G416">
        <f t="shared" si="404"/>
        <v>1157</v>
      </c>
      <c r="H416">
        <f t="shared" si="404"/>
        <v>159</v>
      </c>
      <c r="J416">
        <f>J253</f>
        <v>18197</v>
      </c>
      <c r="K416">
        <f t="shared" si="405"/>
        <v>6014</v>
      </c>
      <c r="L416">
        <f t="shared" si="405"/>
        <v>346</v>
      </c>
      <c r="M416" s="2">
        <f t="shared" ref="M416:M418" si="414">L416/D416</f>
        <v>1.3439502816080792E-2</v>
      </c>
    </row>
    <row r="417" spans="1:13">
      <c r="A417" s="16">
        <v>44142</v>
      </c>
      <c r="B417">
        <f>B254-B139</f>
        <v>505458</v>
      </c>
      <c r="D417">
        <f t="shared" si="403"/>
        <v>27108</v>
      </c>
      <c r="E417">
        <f t="shared" si="404"/>
        <v>20737</v>
      </c>
      <c r="F417">
        <f t="shared" si="404"/>
        <v>1330</v>
      </c>
      <c r="G417">
        <f t="shared" si="404"/>
        <v>1161</v>
      </c>
      <c r="H417">
        <f t="shared" si="404"/>
        <v>169</v>
      </c>
      <c r="J417">
        <f>J254</f>
        <v>19407</v>
      </c>
      <c r="K417">
        <f t="shared" si="405"/>
        <v>6118</v>
      </c>
      <c r="L417">
        <f t="shared" si="405"/>
        <v>381</v>
      </c>
      <c r="M417" s="2">
        <f t="shared" si="414"/>
        <v>1.4054891544931386E-2</v>
      </c>
    </row>
    <row r="418" spans="1:13">
      <c r="A418" s="16">
        <v>44143</v>
      </c>
      <c r="B418">
        <f>B255-B140</f>
        <v>510057</v>
      </c>
      <c r="D418">
        <f t="shared" si="403"/>
        <v>28191</v>
      </c>
      <c r="E418">
        <f t="shared" si="404"/>
        <v>21467</v>
      </c>
      <c r="F418">
        <f t="shared" si="404"/>
        <v>1427</v>
      </c>
      <c r="G418">
        <f t="shared" si="404"/>
        <v>1250</v>
      </c>
      <c r="H418">
        <f t="shared" si="404"/>
        <v>177</v>
      </c>
      <c r="J418">
        <f>J255</f>
        <v>20040</v>
      </c>
      <c r="K418">
        <f t="shared" si="405"/>
        <v>6458</v>
      </c>
      <c r="L418">
        <f t="shared" si="405"/>
        <v>394</v>
      </c>
      <c r="M418" s="2">
        <f t="shared" si="414"/>
        <v>1.3976091660459012E-2</v>
      </c>
    </row>
    <row r="419" spans="1:13">
      <c r="A419" s="16">
        <v>44144</v>
      </c>
      <c r="B419">
        <f>B256-B141</f>
        <v>516115</v>
      </c>
      <c r="D419">
        <f t="shared" si="403"/>
        <v>29214</v>
      </c>
      <c r="E419">
        <f t="shared" si="404"/>
        <v>21939</v>
      </c>
      <c r="F419">
        <f t="shared" si="404"/>
        <v>1490</v>
      </c>
      <c r="G419">
        <f t="shared" si="404"/>
        <v>1303</v>
      </c>
      <c r="H419">
        <f t="shared" si="404"/>
        <v>187</v>
      </c>
      <c r="J419">
        <f>J256</f>
        <v>20449</v>
      </c>
      <c r="K419">
        <f t="shared" si="405"/>
        <v>6982</v>
      </c>
      <c r="L419">
        <f t="shared" si="405"/>
        <v>421</v>
      </c>
      <c r="M419" s="2">
        <f t="shared" ref="M419:M421" si="415">L419/D419</f>
        <v>1.4410898884096666E-2</v>
      </c>
    </row>
    <row r="420" spans="1:13">
      <c r="A420" s="16">
        <v>44145</v>
      </c>
      <c r="B420">
        <f>B257-B142</f>
        <v>523029</v>
      </c>
      <c r="D420">
        <f t="shared" si="403"/>
        <v>30415</v>
      </c>
      <c r="E420">
        <f t="shared" si="404"/>
        <v>22832</v>
      </c>
      <c r="F420">
        <f t="shared" si="404"/>
        <v>1543</v>
      </c>
      <c r="G420">
        <f t="shared" si="404"/>
        <v>1348</v>
      </c>
      <c r="H420">
        <f t="shared" si="404"/>
        <v>195</v>
      </c>
      <c r="J420">
        <f>J257</f>
        <v>21289</v>
      </c>
      <c r="K420">
        <f t="shared" si="405"/>
        <v>7258</v>
      </c>
      <c r="L420">
        <f t="shared" si="405"/>
        <v>453</v>
      </c>
      <c r="M420" s="2">
        <f t="shared" si="415"/>
        <v>1.4893966792700971E-2</v>
      </c>
    </row>
    <row r="421" spans="1:13">
      <c r="A421" s="16">
        <v>44146</v>
      </c>
      <c r="B421">
        <f>B258-B143</f>
        <v>531396</v>
      </c>
      <c r="D421">
        <f t="shared" si="403"/>
        <v>31902</v>
      </c>
      <c r="E421">
        <f t="shared" si="404"/>
        <v>23564</v>
      </c>
      <c r="F421">
        <f t="shared" si="404"/>
        <v>1578</v>
      </c>
      <c r="G421">
        <f t="shared" si="404"/>
        <v>1376</v>
      </c>
      <c r="H421">
        <f t="shared" si="404"/>
        <v>202</v>
      </c>
      <c r="J421">
        <f>J258</f>
        <v>21986</v>
      </c>
      <c r="K421">
        <f t="shared" si="405"/>
        <v>7986</v>
      </c>
      <c r="L421">
        <f t="shared" si="405"/>
        <v>480</v>
      </c>
      <c r="M421" s="2">
        <f t="shared" si="415"/>
        <v>1.5046078615760768E-2</v>
      </c>
    </row>
    <row r="422" spans="1:13">
      <c r="A422" s="16">
        <v>44147</v>
      </c>
      <c r="B422">
        <f>B259-B144</f>
        <v>539878</v>
      </c>
      <c r="D422">
        <f t="shared" si="403"/>
        <v>33594</v>
      </c>
      <c r="E422">
        <f t="shared" ref="E422:H441" si="416">E259</f>
        <v>24914</v>
      </c>
      <c r="F422">
        <f t="shared" si="416"/>
        <v>1596</v>
      </c>
      <c r="G422">
        <f t="shared" si="416"/>
        <v>1391</v>
      </c>
      <c r="H422">
        <f t="shared" si="416"/>
        <v>205</v>
      </c>
      <c r="J422">
        <f>J259</f>
        <v>23318</v>
      </c>
      <c r="K422">
        <f t="shared" ref="K422:L441" si="417">K259-K$124</f>
        <v>8288</v>
      </c>
      <c r="L422">
        <f t="shared" si="417"/>
        <v>520</v>
      </c>
      <c r="M422" s="2">
        <f t="shared" ref="M422:M424" si="418">L422/D422</f>
        <v>1.5478954575221766E-2</v>
      </c>
    </row>
    <row r="423" spans="1:13">
      <c r="A423" s="16">
        <v>44148</v>
      </c>
      <c r="B423">
        <f>B260-B145</f>
        <v>547442</v>
      </c>
      <c r="D423">
        <f t="shared" si="403"/>
        <v>35301</v>
      </c>
      <c r="E423">
        <f t="shared" si="416"/>
        <v>26286</v>
      </c>
      <c r="F423">
        <f t="shared" si="416"/>
        <v>1660</v>
      </c>
      <c r="G423">
        <f t="shared" si="416"/>
        <v>1450</v>
      </c>
      <c r="H423">
        <f t="shared" si="416"/>
        <v>210</v>
      </c>
      <c r="J423">
        <f>J260</f>
        <v>24626</v>
      </c>
      <c r="K423">
        <f t="shared" si="417"/>
        <v>8588</v>
      </c>
      <c r="L423">
        <f t="shared" si="417"/>
        <v>555</v>
      </c>
      <c r="M423" s="2">
        <f t="shared" si="418"/>
        <v>1.5721934222826549E-2</v>
      </c>
    </row>
    <row r="424" spans="1:13">
      <c r="A424" s="16">
        <v>44149</v>
      </c>
      <c r="B424">
        <f>B261-B146</f>
        <v>554041</v>
      </c>
      <c r="D424">
        <f t="shared" si="403"/>
        <v>37030</v>
      </c>
      <c r="E424">
        <f t="shared" si="416"/>
        <v>27806</v>
      </c>
      <c r="F424">
        <f t="shared" si="416"/>
        <v>1677</v>
      </c>
      <c r="G424">
        <f t="shared" si="416"/>
        <v>1462</v>
      </c>
      <c r="H424">
        <f t="shared" si="416"/>
        <v>215</v>
      </c>
      <c r="J424">
        <f>J261</f>
        <v>26129</v>
      </c>
      <c r="K424">
        <f t="shared" si="417"/>
        <v>8774</v>
      </c>
      <c r="L424">
        <f t="shared" si="417"/>
        <v>578</v>
      </c>
      <c r="M424" s="2">
        <f t="shared" si="418"/>
        <v>1.5608965703483663E-2</v>
      </c>
    </row>
    <row r="425" spans="1:13">
      <c r="A425" s="16">
        <v>44150</v>
      </c>
      <c r="B425">
        <f>B262-B147</f>
        <v>558638</v>
      </c>
      <c r="D425">
        <f t="shared" si="403"/>
        <v>38452</v>
      </c>
      <c r="E425">
        <f t="shared" si="416"/>
        <v>28807</v>
      </c>
      <c r="F425">
        <f t="shared" si="416"/>
        <v>1693</v>
      </c>
      <c r="G425">
        <f t="shared" si="416"/>
        <v>1476</v>
      </c>
      <c r="H425">
        <f t="shared" si="416"/>
        <v>217</v>
      </c>
      <c r="J425">
        <f>J262</f>
        <v>27114</v>
      </c>
      <c r="K425">
        <f t="shared" si="417"/>
        <v>9159</v>
      </c>
      <c r="L425">
        <f t="shared" si="417"/>
        <v>614</v>
      </c>
      <c r="M425" s="2">
        <f t="shared" ref="M425" si="419">L425/D425</f>
        <v>1.5967960054093414E-2</v>
      </c>
    </row>
    <row r="426" spans="1:13">
      <c r="A426" s="16">
        <v>44151</v>
      </c>
      <c r="B426">
        <f>B263-B148</f>
        <v>564814</v>
      </c>
      <c r="D426">
        <f t="shared" si="403"/>
        <v>39913</v>
      </c>
      <c r="E426">
        <f t="shared" si="416"/>
        <v>29765</v>
      </c>
      <c r="F426">
        <f t="shared" si="416"/>
        <v>1725</v>
      </c>
      <c r="G426">
        <f t="shared" si="416"/>
        <v>1501</v>
      </c>
      <c r="H426">
        <f t="shared" si="416"/>
        <v>224</v>
      </c>
      <c r="J426">
        <f>J263</f>
        <v>28040</v>
      </c>
      <c r="K426">
        <f t="shared" si="417"/>
        <v>9626</v>
      </c>
      <c r="L426">
        <f t="shared" si="417"/>
        <v>650</v>
      </c>
      <c r="M426" s="2">
        <f t="shared" ref="M426:M427" si="420">L426/D426</f>
        <v>1.6285420790218726E-2</v>
      </c>
    </row>
    <row r="427" spans="1:13">
      <c r="A427" s="16">
        <v>44152</v>
      </c>
      <c r="B427">
        <f>B264-B149</f>
        <v>573380</v>
      </c>
      <c r="D427">
        <f t="shared" si="403"/>
        <v>41611</v>
      </c>
      <c r="E427">
        <f t="shared" si="416"/>
        <v>30756</v>
      </c>
      <c r="F427">
        <f t="shared" si="416"/>
        <v>1732</v>
      </c>
      <c r="G427">
        <f t="shared" si="416"/>
        <v>1505</v>
      </c>
      <c r="H427">
        <f t="shared" si="416"/>
        <v>227</v>
      </c>
      <c r="J427">
        <f>J264</f>
        <v>29024</v>
      </c>
      <c r="K427">
        <f t="shared" si="417"/>
        <v>10294</v>
      </c>
      <c r="L427">
        <f t="shared" si="417"/>
        <v>689</v>
      </c>
      <c r="M427" s="2">
        <f t="shared" si="420"/>
        <v>1.6558121650525101E-2</v>
      </c>
    </row>
    <row r="428" spans="1:13">
      <c r="A428" s="16">
        <v>44153</v>
      </c>
      <c r="B428">
        <f>B265-B150</f>
        <v>581351</v>
      </c>
      <c r="D428">
        <f t="shared" si="403"/>
        <v>43448</v>
      </c>
      <c r="E428">
        <f t="shared" si="416"/>
        <v>32102</v>
      </c>
      <c r="F428">
        <f t="shared" si="416"/>
        <v>1768</v>
      </c>
      <c r="G428">
        <f t="shared" si="416"/>
        <v>1528</v>
      </c>
      <c r="H428">
        <f t="shared" si="416"/>
        <v>240</v>
      </c>
      <c r="J428">
        <f>J265</f>
        <v>30334</v>
      </c>
      <c r="K428">
        <f t="shared" si="417"/>
        <v>10741</v>
      </c>
      <c r="L428">
        <f t="shared" si="417"/>
        <v>733</v>
      </c>
      <c r="M428" s="2">
        <f t="shared" ref="M428:M429" si="421">L428/D428</f>
        <v>1.6870742036457373E-2</v>
      </c>
    </row>
    <row r="429" spans="1:13">
      <c r="A429" s="16">
        <v>44154</v>
      </c>
      <c r="B429">
        <f>B266-B151</f>
        <v>591543</v>
      </c>
      <c r="D429">
        <f t="shared" si="403"/>
        <v>45319</v>
      </c>
      <c r="E429">
        <f t="shared" si="416"/>
        <v>33581</v>
      </c>
      <c r="F429">
        <f t="shared" si="416"/>
        <v>1772</v>
      </c>
      <c r="G429">
        <f t="shared" si="416"/>
        <v>1532</v>
      </c>
      <c r="H429">
        <f t="shared" si="416"/>
        <v>240</v>
      </c>
      <c r="J429">
        <f>J266</f>
        <v>31809</v>
      </c>
      <c r="K429">
        <f t="shared" si="417"/>
        <v>11093</v>
      </c>
      <c r="L429">
        <f t="shared" si="417"/>
        <v>773</v>
      </c>
      <c r="M429" s="2">
        <f t="shared" si="421"/>
        <v>1.7056863567157264E-2</v>
      </c>
    </row>
    <row r="430" spans="1:13">
      <c r="A430" s="16">
        <v>44155</v>
      </c>
      <c r="B430">
        <f>B267-B152</f>
        <v>598541</v>
      </c>
      <c r="D430">
        <f t="shared" si="403"/>
        <v>46953</v>
      </c>
      <c r="E430">
        <f t="shared" si="416"/>
        <v>34756</v>
      </c>
      <c r="F430">
        <f t="shared" si="416"/>
        <v>1779</v>
      </c>
      <c r="G430">
        <f t="shared" si="416"/>
        <v>1537</v>
      </c>
      <c r="H430">
        <f t="shared" si="416"/>
        <v>242</v>
      </c>
      <c r="J430">
        <f>J267</f>
        <v>32977</v>
      </c>
      <c r="K430">
        <f t="shared" si="417"/>
        <v>11509</v>
      </c>
      <c r="L430">
        <f t="shared" si="417"/>
        <v>816</v>
      </c>
      <c r="M430" s="2">
        <f t="shared" ref="M430" si="422">L430/D430</f>
        <v>1.7379081208868444E-2</v>
      </c>
    </row>
    <row r="431" spans="1:13">
      <c r="A431" s="16">
        <v>44156</v>
      </c>
      <c r="B431">
        <f>B268-B153</f>
        <v>604792</v>
      </c>
      <c r="D431">
        <f t="shared" si="403"/>
        <v>48791</v>
      </c>
      <c r="E431">
        <f t="shared" si="416"/>
        <v>36241</v>
      </c>
      <c r="F431">
        <f t="shared" si="416"/>
        <v>1810</v>
      </c>
      <c r="G431">
        <f t="shared" si="416"/>
        <v>1568</v>
      </c>
      <c r="H431">
        <f t="shared" si="416"/>
        <v>242</v>
      </c>
      <c r="J431">
        <f>J268</f>
        <v>34431</v>
      </c>
      <c r="K431">
        <f t="shared" si="417"/>
        <v>11819</v>
      </c>
      <c r="L431">
        <f t="shared" si="417"/>
        <v>859</v>
      </c>
      <c r="M431" s="2">
        <f t="shared" ref="M431" si="423">L431/D431</f>
        <v>1.7605705970363386E-2</v>
      </c>
    </row>
    <row r="432" spans="1:13">
      <c r="A432" s="16">
        <v>44157</v>
      </c>
      <c r="B432">
        <f>B269-B154</f>
        <v>608048</v>
      </c>
      <c r="D432">
        <f t="shared" si="403"/>
        <v>50049</v>
      </c>
      <c r="E432">
        <f t="shared" si="416"/>
        <v>37162</v>
      </c>
      <c r="F432">
        <f t="shared" si="416"/>
        <v>1838</v>
      </c>
      <c r="G432">
        <f t="shared" si="416"/>
        <v>1597</v>
      </c>
      <c r="H432">
        <f t="shared" si="416"/>
        <v>241</v>
      </c>
      <c r="J432">
        <f>J269</f>
        <v>35324</v>
      </c>
      <c r="K432">
        <f t="shared" si="417"/>
        <v>12111</v>
      </c>
      <c r="L432">
        <f t="shared" si="417"/>
        <v>904</v>
      </c>
      <c r="M432" s="2">
        <f t="shared" ref="M432" si="424">L432/D432</f>
        <v>1.8062298947031909E-2</v>
      </c>
    </row>
    <row r="433" spans="1:13">
      <c r="A433" s="16">
        <v>44158</v>
      </c>
      <c r="B433">
        <f>B270-B155</f>
        <v>613275</v>
      </c>
      <c r="D433">
        <f t="shared" si="403"/>
        <v>51298</v>
      </c>
      <c r="E433">
        <f t="shared" si="416"/>
        <v>37913</v>
      </c>
      <c r="F433">
        <f t="shared" si="416"/>
        <v>1847</v>
      </c>
      <c r="G433">
        <f t="shared" si="416"/>
        <v>1604</v>
      </c>
      <c r="H433">
        <f t="shared" si="416"/>
        <v>243</v>
      </c>
      <c r="J433">
        <f>J270</f>
        <v>36066</v>
      </c>
      <c r="K433">
        <f t="shared" si="417"/>
        <v>12568</v>
      </c>
      <c r="L433">
        <f t="shared" si="417"/>
        <v>945</v>
      </c>
      <c r="M433" s="2">
        <f t="shared" ref="M433" si="425">L433/D433</f>
        <v>1.8421770829272096E-2</v>
      </c>
    </row>
    <row r="434" spans="1:13">
      <c r="A434" s="16">
        <v>44159</v>
      </c>
      <c r="B434">
        <f>B271-B156</f>
        <v>620495</v>
      </c>
      <c r="D434">
        <f t="shared" ref="D434:D465" si="426">D271-D$124</f>
        <v>52604</v>
      </c>
      <c r="E434">
        <f t="shared" si="416"/>
        <v>38199</v>
      </c>
      <c r="F434">
        <f t="shared" si="416"/>
        <v>1844</v>
      </c>
      <c r="G434">
        <f t="shared" si="416"/>
        <v>1601</v>
      </c>
      <c r="H434">
        <f t="shared" si="416"/>
        <v>243</v>
      </c>
      <c r="J434">
        <f>J271</f>
        <v>36355</v>
      </c>
      <c r="K434">
        <f t="shared" si="417"/>
        <v>13540</v>
      </c>
      <c r="L434">
        <f t="shared" si="417"/>
        <v>993</v>
      </c>
      <c r="M434" s="2">
        <f t="shared" ref="M434" si="427">L434/D434</f>
        <v>1.8876891491141357E-2</v>
      </c>
    </row>
    <row r="435" spans="1:13">
      <c r="A435" s="16">
        <v>44160</v>
      </c>
      <c r="B435">
        <f>B272-B157</f>
        <v>630609</v>
      </c>
      <c r="D435">
        <f t="shared" si="426"/>
        <v>53921</v>
      </c>
      <c r="E435">
        <f t="shared" si="416"/>
        <v>38320</v>
      </c>
      <c r="F435">
        <f t="shared" si="416"/>
        <v>1824</v>
      </c>
      <c r="G435">
        <f t="shared" si="416"/>
        <v>1574</v>
      </c>
      <c r="H435">
        <f t="shared" si="416"/>
        <v>250</v>
      </c>
      <c r="J435">
        <f>J272</f>
        <v>36496</v>
      </c>
      <c r="K435">
        <f t="shared" si="417"/>
        <v>14689</v>
      </c>
      <c r="L435">
        <f t="shared" si="417"/>
        <v>1040</v>
      </c>
      <c r="M435" s="2">
        <f t="shared" ref="M435:M436" si="428">L435/D435</f>
        <v>1.9287476122475472E-2</v>
      </c>
    </row>
    <row r="436" spans="1:13">
      <c r="A436" s="16">
        <v>44161</v>
      </c>
      <c r="B436">
        <f>B273-B158</f>
        <v>641286</v>
      </c>
      <c r="D436">
        <f t="shared" si="426"/>
        <v>55689</v>
      </c>
      <c r="E436">
        <f t="shared" si="416"/>
        <v>38508</v>
      </c>
      <c r="F436">
        <f t="shared" si="416"/>
        <v>1798</v>
      </c>
      <c r="G436">
        <f t="shared" si="416"/>
        <v>1545</v>
      </c>
      <c r="H436">
        <f t="shared" si="416"/>
        <v>253</v>
      </c>
      <c r="J436">
        <f>J273</f>
        <v>36710</v>
      </c>
      <c r="K436">
        <f t="shared" si="417"/>
        <v>16220</v>
      </c>
      <c r="L436">
        <f t="shared" si="417"/>
        <v>1089</v>
      </c>
      <c r="M436" s="17">
        <f t="shared" si="428"/>
        <v>1.9555028820772504E-2</v>
      </c>
    </row>
    <row r="437" spans="1:13">
      <c r="A437" s="16">
        <v>44162</v>
      </c>
      <c r="B437">
        <f>B274-B159</f>
        <v>649251</v>
      </c>
      <c r="D437">
        <f t="shared" si="426"/>
        <v>57255</v>
      </c>
      <c r="E437">
        <f t="shared" si="416"/>
        <v>39083</v>
      </c>
      <c r="F437">
        <f t="shared" si="416"/>
        <v>1789</v>
      </c>
      <c r="G437">
        <f t="shared" si="416"/>
        <v>1539</v>
      </c>
      <c r="H437">
        <f t="shared" si="416"/>
        <v>250</v>
      </c>
      <c r="J437">
        <f>J274</f>
        <v>37294</v>
      </c>
      <c r="K437">
        <f t="shared" si="417"/>
        <v>17164</v>
      </c>
      <c r="L437">
        <f t="shared" si="417"/>
        <v>1136</v>
      </c>
      <c r="M437" s="17">
        <f t="shared" ref="M437" si="429">L437/D437</f>
        <v>1.9841061915989871E-2</v>
      </c>
    </row>
    <row r="438" spans="1:13">
      <c r="A438" s="16">
        <v>44163</v>
      </c>
      <c r="B438">
        <f>B275-B160</f>
        <v>655691</v>
      </c>
      <c r="D438">
        <f t="shared" si="426"/>
        <v>58444</v>
      </c>
      <c r="E438">
        <f t="shared" si="416"/>
        <v>39882</v>
      </c>
      <c r="F438">
        <f t="shared" si="416"/>
        <v>1766</v>
      </c>
      <c r="G438">
        <f t="shared" si="416"/>
        <v>1519</v>
      </c>
      <c r="H438">
        <f t="shared" si="416"/>
        <v>247</v>
      </c>
      <c r="J438">
        <f>J275</f>
        <v>38116</v>
      </c>
      <c r="K438">
        <f t="shared" si="417"/>
        <v>17511</v>
      </c>
      <c r="L438">
        <f t="shared" si="417"/>
        <v>1179</v>
      </c>
      <c r="M438" s="17">
        <f t="shared" ref="M438" si="430">L438/D438</f>
        <v>2.017315721032099E-2</v>
      </c>
    </row>
    <row r="439" spans="1:13">
      <c r="A439" s="16">
        <v>44164</v>
      </c>
      <c r="B439">
        <f>B276-B161</f>
        <v>661861</v>
      </c>
      <c r="D439">
        <f t="shared" si="426"/>
        <v>59468</v>
      </c>
      <c r="E439">
        <f t="shared" si="416"/>
        <v>40484</v>
      </c>
      <c r="F439">
        <f t="shared" si="416"/>
        <v>1763</v>
      </c>
      <c r="G439">
        <f t="shared" si="416"/>
        <v>1522</v>
      </c>
      <c r="H439">
        <f t="shared" si="416"/>
        <v>241</v>
      </c>
      <c r="J439">
        <f>J276</f>
        <v>38721</v>
      </c>
      <c r="K439">
        <f t="shared" si="417"/>
        <v>17888</v>
      </c>
      <c r="L439">
        <f t="shared" si="417"/>
        <v>1224</v>
      </c>
      <c r="M439" s="17">
        <f t="shared" ref="M439" si="431">L439/D439</f>
        <v>2.058249815026569E-2</v>
      </c>
    </row>
    <row r="440" spans="1:13">
      <c r="A440" s="16">
        <v>44165</v>
      </c>
      <c r="B440">
        <f>B277-B162</f>
        <v>668051</v>
      </c>
      <c r="D440">
        <f t="shared" si="426"/>
        <v>60606</v>
      </c>
      <c r="E440">
        <f t="shared" si="416"/>
        <v>40624</v>
      </c>
      <c r="F440">
        <f t="shared" si="416"/>
        <v>1773</v>
      </c>
      <c r="G440">
        <f t="shared" si="416"/>
        <v>1547</v>
      </c>
      <c r="H440">
        <f t="shared" si="416"/>
        <v>226</v>
      </c>
      <c r="J440">
        <f>J277</f>
        <v>38851</v>
      </c>
      <c r="K440">
        <f t="shared" si="417"/>
        <v>18837</v>
      </c>
      <c r="L440">
        <f t="shared" si="417"/>
        <v>1273</v>
      </c>
      <c r="M440" s="17">
        <f t="shared" ref="M440:M442" si="432">L440/D440</f>
        <v>2.1004521004521003E-2</v>
      </c>
    </row>
    <row r="441" spans="1:13">
      <c r="A441" s="16">
        <v>44166</v>
      </c>
      <c r="B441">
        <f>B278-B163</f>
        <v>676313</v>
      </c>
      <c r="D441">
        <f t="shared" si="426"/>
        <v>62005</v>
      </c>
      <c r="E441">
        <f t="shared" si="416"/>
        <v>40730</v>
      </c>
      <c r="F441">
        <f t="shared" si="416"/>
        <v>1737</v>
      </c>
      <c r="G441">
        <f t="shared" si="416"/>
        <v>1517</v>
      </c>
      <c r="H441">
        <f t="shared" si="416"/>
        <v>220</v>
      </c>
      <c r="J441">
        <f>J278</f>
        <v>38993</v>
      </c>
      <c r="K441">
        <f t="shared" si="417"/>
        <v>20096</v>
      </c>
      <c r="L441">
        <f t="shared" si="417"/>
        <v>1307</v>
      </c>
      <c r="M441" s="17">
        <f t="shared" si="432"/>
        <v>2.1078945246351101E-2</v>
      </c>
    </row>
    <row r="442" spans="1:13">
      <c r="A442" s="16">
        <v>44167</v>
      </c>
      <c r="B442">
        <f>B279-B164</f>
        <v>686572</v>
      </c>
      <c r="D442">
        <f t="shared" si="426"/>
        <v>63488</v>
      </c>
      <c r="E442">
        <f t="shared" ref="E442:H461" si="433">E279</f>
        <v>39731</v>
      </c>
      <c r="F442">
        <f t="shared" si="433"/>
        <v>1714</v>
      </c>
      <c r="G442">
        <f t="shared" si="433"/>
        <v>1494</v>
      </c>
      <c r="H442">
        <f t="shared" si="433"/>
        <v>220</v>
      </c>
      <c r="J442">
        <f>J279</f>
        <v>38017</v>
      </c>
      <c r="K442">
        <f t="shared" ref="K442:L461" si="434">K279-K$124</f>
        <v>22551</v>
      </c>
      <c r="L442">
        <f t="shared" si="434"/>
        <v>1334</v>
      </c>
      <c r="M442" s="17">
        <f t="shared" si="432"/>
        <v>2.1011844758064516E-2</v>
      </c>
    </row>
    <row r="443" spans="1:13">
      <c r="A443" s="16">
        <v>44168</v>
      </c>
      <c r="B443">
        <f>B280-B165</f>
        <v>696280</v>
      </c>
      <c r="D443">
        <f t="shared" si="426"/>
        <v>64782</v>
      </c>
      <c r="E443">
        <f t="shared" si="433"/>
        <v>39780</v>
      </c>
      <c r="F443">
        <f t="shared" si="433"/>
        <v>1686</v>
      </c>
      <c r="G443">
        <f t="shared" si="433"/>
        <v>1465</v>
      </c>
      <c r="H443">
        <f t="shared" si="433"/>
        <v>221</v>
      </c>
      <c r="J443">
        <f>J280</f>
        <v>38094</v>
      </c>
      <c r="K443">
        <f t="shared" si="434"/>
        <v>23762</v>
      </c>
      <c r="L443">
        <f t="shared" si="434"/>
        <v>1368</v>
      </c>
      <c r="M443" s="17">
        <f t="shared" ref="M443" si="435">L443/D443</f>
        <v>2.1116976938038344E-2</v>
      </c>
    </row>
    <row r="444" spans="1:13">
      <c r="A444" s="16">
        <v>44169</v>
      </c>
      <c r="B444">
        <f>B281-B166</f>
        <v>703446</v>
      </c>
      <c r="D444">
        <f t="shared" si="426"/>
        <v>66147</v>
      </c>
      <c r="E444">
        <f t="shared" si="433"/>
        <v>39350</v>
      </c>
      <c r="F444">
        <f t="shared" si="433"/>
        <v>1647</v>
      </c>
      <c r="G444">
        <f t="shared" si="433"/>
        <v>1431</v>
      </c>
      <c r="H444">
        <f t="shared" si="433"/>
        <v>216</v>
      </c>
      <c r="J444">
        <f>J281</f>
        <v>37703</v>
      </c>
      <c r="K444">
        <f t="shared" si="434"/>
        <v>25518</v>
      </c>
      <c r="L444">
        <f t="shared" si="434"/>
        <v>1407</v>
      </c>
      <c r="M444" s="17">
        <f t="shared" ref="M444" si="436">L444/D444</f>
        <v>2.1270805932241826E-2</v>
      </c>
    </row>
    <row r="445" spans="1:13">
      <c r="A445" s="16">
        <v>44170</v>
      </c>
      <c r="B445">
        <f>B282-B167</f>
        <v>712073</v>
      </c>
      <c r="D445">
        <f t="shared" si="426"/>
        <v>67387</v>
      </c>
      <c r="E445">
        <f t="shared" si="433"/>
        <v>39540</v>
      </c>
      <c r="F445">
        <f t="shared" si="433"/>
        <v>1615</v>
      </c>
      <c r="G445">
        <f t="shared" si="433"/>
        <v>1400</v>
      </c>
      <c r="H445">
        <f t="shared" si="433"/>
        <v>215</v>
      </c>
      <c r="J445">
        <f>J282</f>
        <v>37925</v>
      </c>
      <c r="K445">
        <f t="shared" si="434"/>
        <v>26534</v>
      </c>
      <c r="L445">
        <f t="shared" si="434"/>
        <v>1441</v>
      </c>
      <c r="M445" s="17">
        <f t="shared" ref="M445:M446" si="437">L445/D445</f>
        <v>2.1383946458515737E-2</v>
      </c>
    </row>
    <row r="446" spans="1:13">
      <c r="A446" s="16">
        <v>44171</v>
      </c>
      <c r="B446">
        <f>B283-B168</f>
        <v>718159</v>
      </c>
      <c r="D446">
        <f t="shared" si="426"/>
        <v>68409</v>
      </c>
      <c r="E446">
        <f t="shared" si="433"/>
        <v>39746</v>
      </c>
      <c r="F446">
        <f t="shared" si="433"/>
        <v>1580</v>
      </c>
      <c r="G446">
        <f t="shared" si="433"/>
        <v>1367</v>
      </c>
      <c r="H446">
        <f t="shared" si="433"/>
        <v>213</v>
      </c>
      <c r="J446">
        <f>J283</f>
        <v>38166</v>
      </c>
      <c r="K446">
        <f t="shared" si="434"/>
        <v>27314</v>
      </c>
      <c r="L446">
        <f t="shared" si="434"/>
        <v>1477</v>
      </c>
      <c r="M446" s="17">
        <f t="shared" si="437"/>
        <v>2.1590726366413775E-2</v>
      </c>
    </row>
    <row r="447" spans="1:13">
      <c r="A447" s="16">
        <v>44172</v>
      </c>
      <c r="B447">
        <f>B284-B169</f>
        <v>724326</v>
      </c>
      <c r="D447">
        <f t="shared" si="426"/>
        <v>69327</v>
      </c>
      <c r="E447">
        <f t="shared" si="433"/>
        <v>40246</v>
      </c>
      <c r="F447">
        <f t="shared" si="433"/>
        <v>1592</v>
      </c>
      <c r="G447">
        <f t="shared" si="433"/>
        <v>1387</v>
      </c>
      <c r="H447">
        <f t="shared" si="433"/>
        <v>205</v>
      </c>
      <c r="J447">
        <f>J284</f>
        <v>38654</v>
      </c>
      <c r="K447">
        <f t="shared" si="434"/>
        <v>27698</v>
      </c>
      <c r="L447">
        <f t="shared" si="434"/>
        <v>1511</v>
      </c>
      <c r="M447" s="17">
        <f t="shared" ref="M447" si="438">L447/D447</f>
        <v>2.1795260143955459E-2</v>
      </c>
    </row>
    <row r="448" spans="1:13">
      <c r="A448" s="16">
        <v>44173</v>
      </c>
      <c r="B448">
        <f>B285-B170</f>
        <v>732262</v>
      </c>
      <c r="D448">
        <f t="shared" si="426"/>
        <v>70475</v>
      </c>
      <c r="E448">
        <f t="shared" si="433"/>
        <v>39555</v>
      </c>
      <c r="F448">
        <f t="shared" si="433"/>
        <v>1573</v>
      </c>
      <c r="G448">
        <f t="shared" si="433"/>
        <v>1374</v>
      </c>
      <c r="H448">
        <f t="shared" si="433"/>
        <v>199</v>
      </c>
      <c r="J448">
        <f>J285</f>
        <v>37982</v>
      </c>
      <c r="K448">
        <f t="shared" si="434"/>
        <v>29501</v>
      </c>
      <c r="L448">
        <f t="shared" si="434"/>
        <v>1547</v>
      </c>
      <c r="M448" s="17">
        <f t="shared" ref="M448" si="439">L448/D448</f>
        <v>2.1951046470379567E-2</v>
      </c>
    </row>
    <row r="449" spans="1:13">
      <c r="A449" s="16">
        <v>44174</v>
      </c>
      <c r="B449">
        <f>B286-B171</f>
        <v>738232</v>
      </c>
      <c r="D449">
        <f t="shared" si="426"/>
        <v>71228</v>
      </c>
      <c r="E449">
        <f t="shared" si="433"/>
        <v>38647</v>
      </c>
      <c r="F449">
        <f t="shared" si="433"/>
        <v>1572</v>
      </c>
      <c r="G449">
        <f t="shared" si="433"/>
        <v>1374</v>
      </c>
      <c r="H449">
        <f t="shared" si="433"/>
        <v>198</v>
      </c>
      <c r="J449">
        <f>J286</f>
        <v>37075</v>
      </c>
      <c r="K449">
        <f t="shared" si="434"/>
        <v>31128</v>
      </c>
      <c r="L449">
        <f t="shared" si="434"/>
        <v>1581</v>
      </c>
      <c r="M449" s="17">
        <f t="shared" ref="M449" si="440">L449/D449</f>
        <v>2.2196327287021957E-2</v>
      </c>
    </row>
    <row r="450" spans="1:13">
      <c r="A450" s="16">
        <v>44175</v>
      </c>
      <c r="B450">
        <f>B287-B172</f>
        <v>746132</v>
      </c>
      <c r="D450">
        <f t="shared" si="426"/>
        <v>72287</v>
      </c>
      <c r="E450">
        <f t="shared" si="433"/>
        <v>36969</v>
      </c>
      <c r="F450">
        <f t="shared" si="433"/>
        <v>1539</v>
      </c>
      <c r="G450">
        <f t="shared" si="433"/>
        <v>1342</v>
      </c>
      <c r="H450">
        <f t="shared" si="433"/>
        <v>197</v>
      </c>
      <c r="J450">
        <f>J287</f>
        <v>35430</v>
      </c>
      <c r="K450">
        <f t="shared" si="434"/>
        <v>33833</v>
      </c>
      <c r="L450">
        <f t="shared" si="434"/>
        <v>1613</v>
      </c>
      <c r="M450" s="17">
        <f t="shared" ref="M450:M451" si="441">L450/D450</f>
        <v>2.2313832362665487E-2</v>
      </c>
    </row>
    <row r="451" spans="1:13">
      <c r="A451" s="16">
        <v>44176</v>
      </c>
      <c r="B451">
        <f>B288-B173</f>
        <v>753260</v>
      </c>
      <c r="D451">
        <f t="shared" si="426"/>
        <v>73286</v>
      </c>
      <c r="E451">
        <f t="shared" si="433"/>
        <v>36410</v>
      </c>
      <c r="F451">
        <f t="shared" si="433"/>
        <v>1477</v>
      </c>
      <c r="G451">
        <f t="shared" si="433"/>
        <v>1280</v>
      </c>
      <c r="H451">
        <f t="shared" si="433"/>
        <v>197</v>
      </c>
      <c r="J451">
        <f>J288</f>
        <v>34933</v>
      </c>
      <c r="K451">
        <f t="shared" si="434"/>
        <v>35363</v>
      </c>
      <c r="L451">
        <f t="shared" si="434"/>
        <v>1641</v>
      </c>
      <c r="M451" s="17">
        <f t="shared" si="441"/>
        <v>2.239172556832137E-2</v>
      </c>
    </row>
    <row r="452" spans="1:13">
      <c r="A452" s="16">
        <v>44177</v>
      </c>
      <c r="B452">
        <f>B289-B174</f>
        <v>759460</v>
      </c>
      <c r="D452">
        <f t="shared" si="426"/>
        <v>74302</v>
      </c>
      <c r="E452">
        <f t="shared" si="433"/>
        <v>35761</v>
      </c>
      <c r="F452">
        <f t="shared" si="433"/>
        <v>1439</v>
      </c>
      <c r="G452">
        <f t="shared" si="433"/>
        <v>1243</v>
      </c>
      <c r="H452">
        <f t="shared" si="433"/>
        <v>196</v>
      </c>
      <c r="J452">
        <f>J289</f>
        <v>34322</v>
      </c>
      <c r="K452">
        <f t="shared" si="434"/>
        <v>37005</v>
      </c>
      <c r="L452">
        <f t="shared" si="434"/>
        <v>1664</v>
      </c>
      <c r="M452" s="17">
        <f t="shared" ref="M452" si="442">L452/D452</f>
        <v>2.2395090307124978E-2</v>
      </c>
    </row>
    <row r="453" spans="1:13">
      <c r="A453" s="16">
        <v>44178</v>
      </c>
      <c r="B453">
        <f>B290-B175</f>
        <v>763572</v>
      </c>
      <c r="D453">
        <f t="shared" si="426"/>
        <v>75110</v>
      </c>
      <c r="E453">
        <f t="shared" si="433"/>
        <v>35719</v>
      </c>
      <c r="F453">
        <f t="shared" si="433"/>
        <v>1424</v>
      </c>
      <c r="G453">
        <f t="shared" si="433"/>
        <v>1226</v>
      </c>
      <c r="H453">
        <f t="shared" si="433"/>
        <v>198</v>
      </c>
      <c r="J453">
        <f>J290</f>
        <v>34295</v>
      </c>
      <c r="K453">
        <f t="shared" si="434"/>
        <v>37834</v>
      </c>
      <c r="L453">
        <f t="shared" si="434"/>
        <v>1685</v>
      </c>
      <c r="M453" s="17">
        <f t="shared" ref="M453" si="443">L453/D453</f>
        <v>2.2433763813074159E-2</v>
      </c>
    </row>
    <row r="454" spans="1:13">
      <c r="A454" s="16">
        <v>44179</v>
      </c>
      <c r="B454">
        <f>B291-B176</f>
        <v>767534</v>
      </c>
      <c r="D454">
        <f t="shared" si="426"/>
        <v>76024</v>
      </c>
      <c r="E454">
        <f t="shared" si="433"/>
        <v>35841</v>
      </c>
      <c r="F454">
        <f t="shared" si="433"/>
        <v>1426</v>
      </c>
      <c r="G454">
        <f t="shared" si="433"/>
        <v>1237</v>
      </c>
      <c r="H454">
        <f t="shared" si="433"/>
        <v>189</v>
      </c>
      <c r="J454">
        <f>J291</f>
        <v>34415</v>
      </c>
      <c r="K454">
        <f t="shared" si="434"/>
        <v>38594</v>
      </c>
      <c r="L454">
        <f t="shared" si="434"/>
        <v>1717</v>
      </c>
      <c r="M454" s="17">
        <f t="shared" ref="M454:M457" si="444">L454/D454</f>
        <v>2.2584973166368514E-2</v>
      </c>
    </row>
    <row r="455" spans="1:13">
      <c r="A455" s="16">
        <v>44180</v>
      </c>
      <c r="B455">
        <f>B292-B177</f>
        <v>774400</v>
      </c>
      <c r="D455">
        <f t="shared" si="426"/>
        <v>77111</v>
      </c>
      <c r="E455">
        <f t="shared" si="433"/>
        <v>35969</v>
      </c>
      <c r="F455">
        <f t="shared" si="433"/>
        <v>1410</v>
      </c>
      <c r="G455">
        <f t="shared" si="433"/>
        <v>1225</v>
      </c>
      <c r="H455">
        <f t="shared" si="433"/>
        <v>185</v>
      </c>
      <c r="J455">
        <f>J292</f>
        <v>34559</v>
      </c>
      <c r="K455">
        <f t="shared" si="434"/>
        <v>39522</v>
      </c>
      <c r="L455">
        <f t="shared" si="434"/>
        <v>1748</v>
      </c>
      <c r="M455" s="17">
        <f t="shared" si="444"/>
        <v>2.2668620559971989E-2</v>
      </c>
    </row>
    <row r="456" spans="1:13">
      <c r="A456" s="16">
        <v>44181</v>
      </c>
      <c r="B456">
        <f>B293-B178</f>
        <v>782228</v>
      </c>
      <c r="D456">
        <f t="shared" si="426"/>
        <v>78176</v>
      </c>
      <c r="E456">
        <f t="shared" si="433"/>
        <v>35176</v>
      </c>
      <c r="F456">
        <f t="shared" si="433"/>
        <v>1371</v>
      </c>
      <c r="G456">
        <f t="shared" si="433"/>
        <v>1188</v>
      </c>
      <c r="H456">
        <f t="shared" si="433"/>
        <v>183</v>
      </c>
      <c r="J456">
        <f>J293</f>
        <v>33805</v>
      </c>
      <c r="K456">
        <f t="shared" si="434"/>
        <v>41351</v>
      </c>
      <c r="L456">
        <f t="shared" si="434"/>
        <v>1777</v>
      </c>
      <c r="M456" s="17">
        <f t="shared" si="444"/>
        <v>2.2730761358984854E-2</v>
      </c>
    </row>
    <row r="457" spans="1:13">
      <c r="A457" s="16">
        <v>44182</v>
      </c>
      <c r="B457">
        <f>B294-B179</f>
        <v>790113</v>
      </c>
      <c r="D457">
        <f t="shared" si="426"/>
        <v>79048</v>
      </c>
      <c r="E457">
        <f t="shared" si="433"/>
        <v>34688</v>
      </c>
      <c r="F457">
        <f t="shared" si="433"/>
        <v>1310</v>
      </c>
      <c r="G457">
        <f t="shared" si="433"/>
        <v>1131</v>
      </c>
      <c r="H457">
        <f t="shared" si="433"/>
        <v>179</v>
      </c>
      <c r="J457">
        <f>J294</f>
        <v>33378</v>
      </c>
      <c r="K457">
        <f t="shared" si="434"/>
        <v>42683</v>
      </c>
      <c r="L457">
        <f t="shared" si="434"/>
        <v>1805</v>
      </c>
      <c r="M457" s="17">
        <f t="shared" si="444"/>
        <v>2.283422730492865E-2</v>
      </c>
    </row>
    <row r="458" spans="1:13">
      <c r="A458" s="16">
        <v>44183</v>
      </c>
      <c r="B458">
        <f>B295-B180</f>
        <v>795588</v>
      </c>
      <c r="D458">
        <f t="shared" si="426"/>
        <v>79779</v>
      </c>
      <c r="E458">
        <f t="shared" si="433"/>
        <v>33865</v>
      </c>
      <c r="F458">
        <f t="shared" si="433"/>
        <v>1273</v>
      </c>
      <c r="G458">
        <f t="shared" si="433"/>
        <v>1091</v>
      </c>
      <c r="H458">
        <f t="shared" si="433"/>
        <v>182</v>
      </c>
      <c r="J458">
        <f>J295</f>
        <v>32592</v>
      </c>
      <c r="K458">
        <f t="shared" si="434"/>
        <v>44215</v>
      </c>
      <c r="L458">
        <f t="shared" si="434"/>
        <v>1827</v>
      </c>
      <c r="M458" s="17">
        <f t="shared" ref="M458:M460" si="445">L458/D458</f>
        <v>2.2900763358778626E-2</v>
      </c>
    </row>
    <row r="459" spans="1:13">
      <c r="A459" s="16">
        <v>44184</v>
      </c>
      <c r="B459">
        <f>B296-B181</f>
        <v>799472</v>
      </c>
      <c r="D459">
        <f t="shared" si="426"/>
        <v>80657</v>
      </c>
      <c r="E459">
        <f t="shared" si="433"/>
        <v>33843</v>
      </c>
      <c r="F459">
        <f t="shared" si="433"/>
        <v>1245</v>
      </c>
      <c r="G459">
        <f t="shared" si="433"/>
        <v>1071</v>
      </c>
      <c r="H459">
        <f t="shared" si="433"/>
        <v>174</v>
      </c>
      <c r="J459">
        <f>J296</f>
        <v>32598</v>
      </c>
      <c r="K459">
        <f t="shared" si="434"/>
        <v>45093</v>
      </c>
      <c r="L459">
        <f t="shared" si="434"/>
        <v>1849</v>
      </c>
      <c r="M459" s="17">
        <f t="shared" si="445"/>
        <v>2.292423472234276E-2</v>
      </c>
    </row>
    <row r="460" spans="1:13">
      <c r="A460" s="16">
        <v>44185</v>
      </c>
      <c r="B460">
        <f>B297-B182</f>
        <v>802509</v>
      </c>
      <c r="D460">
        <f t="shared" si="426"/>
        <v>81449</v>
      </c>
      <c r="E460">
        <f t="shared" si="433"/>
        <v>33883</v>
      </c>
      <c r="F460">
        <f t="shared" si="433"/>
        <v>1254</v>
      </c>
      <c r="G460">
        <f t="shared" si="433"/>
        <v>1076</v>
      </c>
      <c r="H460">
        <f t="shared" si="433"/>
        <v>178</v>
      </c>
      <c r="J460">
        <f>J297</f>
        <v>32629</v>
      </c>
      <c r="K460">
        <f t="shared" si="434"/>
        <v>45821</v>
      </c>
      <c r="L460">
        <f t="shared" si="434"/>
        <v>1873</v>
      </c>
      <c r="M460" s="17">
        <f t="shared" si="445"/>
        <v>2.2995985217743618E-2</v>
      </c>
    </row>
    <row r="461" spans="1:13">
      <c r="A461" s="16">
        <v>44186</v>
      </c>
      <c r="B461">
        <f>B298-B183</f>
        <v>805489</v>
      </c>
      <c r="D461">
        <f t="shared" si="426"/>
        <v>82118</v>
      </c>
      <c r="E461">
        <f t="shared" si="433"/>
        <v>33903</v>
      </c>
      <c r="F461">
        <f t="shared" si="433"/>
        <v>1267</v>
      </c>
      <c r="G461">
        <f t="shared" si="433"/>
        <v>1086</v>
      </c>
      <c r="H461">
        <f t="shared" si="433"/>
        <v>181</v>
      </c>
      <c r="J461">
        <f>J298</f>
        <v>32636</v>
      </c>
      <c r="K461">
        <f t="shared" si="434"/>
        <v>46444</v>
      </c>
      <c r="L461">
        <f t="shared" si="434"/>
        <v>1899</v>
      </c>
      <c r="M461" s="17">
        <f t="shared" ref="M461" si="446">L461/D461</f>
        <v>2.3125258773959424E-2</v>
      </c>
    </row>
    <row r="462" spans="1:13">
      <c r="A462" s="16">
        <v>44187</v>
      </c>
      <c r="B462">
        <f>B299-B184</f>
        <v>811306</v>
      </c>
      <c r="D462">
        <f t="shared" si="426"/>
        <v>83012</v>
      </c>
      <c r="E462">
        <f t="shared" ref="E462:H481" si="447">E299</f>
        <v>33492</v>
      </c>
      <c r="F462">
        <f t="shared" si="447"/>
        <v>1235</v>
      </c>
      <c r="G462">
        <f t="shared" si="447"/>
        <v>1059</v>
      </c>
      <c r="H462">
        <f t="shared" si="447"/>
        <v>176</v>
      </c>
      <c r="J462">
        <f>J299</f>
        <v>32257</v>
      </c>
      <c r="K462">
        <f t="shared" ref="K462:L481" si="448">K299-K$124</f>
        <v>47727</v>
      </c>
      <c r="L462">
        <f t="shared" si="448"/>
        <v>1921</v>
      </c>
      <c r="M462" s="17">
        <f t="shared" ref="M462:M465" si="449">L462/D462</f>
        <v>2.3141232592878137E-2</v>
      </c>
    </row>
    <row r="463" spans="1:13">
      <c r="A463" s="16">
        <v>44188</v>
      </c>
      <c r="B463">
        <f>B300-B185</f>
        <v>818205</v>
      </c>
      <c r="D463">
        <f t="shared" si="426"/>
        <v>83944</v>
      </c>
      <c r="E463">
        <f t="shared" si="447"/>
        <v>33614</v>
      </c>
      <c r="F463">
        <f t="shared" si="447"/>
        <v>1204</v>
      </c>
      <c r="G463">
        <f t="shared" si="447"/>
        <v>1028</v>
      </c>
      <c r="H463">
        <f t="shared" si="447"/>
        <v>176</v>
      </c>
      <c r="J463">
        <f>J300</f>
        <v>32410</v>
      </c>
      <c r="K463">
        <f t="shared" si="448"/>
        <v>48527</v>
      </c>
      <c r="L463">
        <f t="shared" si="448"/>
        <v>1931</v>
      </c>
      <c r="M463" s="17">
        <f t="shared" si="449"/>
        <v>2.3003430858667684E-2</v>
      </c>
    </row>
    <row r="464" spans="1:13">
      <c r="A464" s="16">
        <v>44189</v>
      </c>
      <c r="B464">
        <f>B301-B186</f>
        <v>825025</v>
      </c>
      <c r="D464">
        <f t="shared" si="426"/>
        <v>84797</v>
      </c>
      <c r="E464">
        <f t="shared" si="447"/>
        <v>33380</v>
      </c>
      <c r="F464">
        <f t="shared" si="447"/>
        <v>1181</v>
      </c>
      <c r="G464">
        <f t="shared" si="447"/>
        <v>1008</v>
      </c>
      <c r="H464">
        <f t="shared" si="447"/>
        <v>173</v>
      </c>
      <c r="J464">
        <f>J301</f>
        <v>32199</v>
      </c>
      <c r="K464">
        <f t="shared" si="448"/>
        <v>49588</v>
      </c>
      <c r="L464">
        <f t="shared" si="448"/>
        <v>1957</v>
      </c>
      <c r="M464" s="17">
        <f t="shared" si="449"/>
        <v>2.3078646650235266E-2</v>
      </c>
    </row>
    <row r="465" spans="1:13">
      <c r="A465" s="16">
        <v>44190</v>
      </c>
      <c r="B465">
        <f>B302-B187</f>
        <v>827287</v>
      </c>
      <c r="D465">
        <f t="shared" si="426"/>
        <v>85517</v>
      </c>
      <c r="E465">
        <f t="shared" si="447"/>
        <v>33232</v>
      </c>
      <c r="F465">
        <f t="shared" si="447"/>
        <v>1169</v>
      </c>
      <c r="G465">
        <f t="shared" si="447"/>
        <v>995</v>
      </c>
      <c r="H465">
        <f t="shared" si="447"/>
        <v>174</v>
      </c>
      <c r="J465">
        <f>J302</f>
        <v>32063</v>
      </c>
      <c r="K465">
        <f t="shared" si="448"/>
        <v>50439</v>
      </c>
      <c r="L465">
        <f t="shared" si="448"/>
        <v>1974</v>
      </c>
      <c r="M465" s="17">
        <f t="shared" si="449"/>
        <v>2.3083129670124068E-2</v>
      </c>
    </row>
    <row r="466" spans="1:13">
      <c r="A466" s="16">
        <v>44191</v>
      </c>
      <c r="B466">
        <f>B303-B188</f>
        <v>825698</v>
      </c>
      <c r="D466">
        <f t="shared" ref="D466:D497" si="450">D303-D$124</f>
        <v>85854</v>
      </c>
      <c r="E466">
        <f t="shared" si="447"/>
        <v>33290</v>
      </c>
      <c r="F466">
        <f t="shared" si="447"/>
        <v>1184</v>
      </c>
      <c r="G466">
        <f t="shared" si="447"/>
        <v>1014</v>
      </c>
      <c r="H466">
        <f t="shared" si="447"/>
        <v>170</v>
      </c>
      <c r="J466">
        <f>J303</f>
        <v>32106</v>
      </c>
      <c r="K466">
        <f t="shared" si="448"/>
        <v>50691</v>
      </c>
      <c r="L466">
        <f t="shared" si="448"/>
        <v>2001</v>
      </c>
      <c r="M466" s="17">
        <f t="shared" ref="M466:M467" si="451">L466/D466</f>
        <v>2.3307009574393737E-2</v>
      </c>
    </row>
    <row r="467" spans="1:13">
      <c r="A467" s="16">
        <v>44192</v>
      </c>
      <c r="B467">
        <f>B304-B189</f>
        <v>827861</v>
      </c>
      <c r="D467">
        <f t="shared" si="450"/>
        <v>86536</v>
      </c>
      <c r="E467">
        <f t="shared" si="447"/>
        <v>33167</v>
      </c>
      <c r="F467">
        <f t="shared" si="447"/>
        <v>1201</v>
      </c>
      <c r="G467">
        <f t="shared" si="447"/>
        <v>1027</v>
      </c>
      <c r="H467">
        <f t="shared" si="447"/>
        <v>174</v>
      </c>
      <c r="J467">
        <f>J304</f>
        <v>31966</v>
      </c>
      <c r="K467">
        <f t="shared" si="448"/>
        <v>51481</v>
      </c>
      <c r="L467">
        <f t="shared" si="448"/>
        <v>2016</v>
      </c>
      <c r="M467" s="17">
        <f t="shared" si="451"/>
        <v>2.3296662660626792E-2</v>
      </c>
    </row>
    <row r="468" spans="1:13">
      <c r="A468" s="16">
        <v>44193</v>
      </c>
      <c r="B468">
        <f>B305-B190</f>
        <v>829313</v>
      </c>
      <c r="D468">
        <f t="shared" si="450"/>
        <v>87186</v>
      </c>
      <c r="E468">
        <f t="shared" si="447"/>
        <v>33246</v>
      </c>
      <c r="F468">
        <f t="shared" si="447"/>
        <v>1239</v>
      </c>
      <c r="G468">
        <f t="shared" si="447"/>
        <v>1064</v>
      </c>
      <c r="H468">
        <f t="shared" si="447"/>
        <v>175</v>
      </c>
      <c r="J468">
        <f>J305</f>
        <v>32007</v>
      </c>
      <c r="K468">
        <f t="shared" si="448"/>
        <v>52024</v>
      </c>
      <c r="L468">
        <f t="shared" si="448"/>
        <v>2044</v>
      </c>
      <c r="M468" s="17">
        <f t="shared" ref="M468" si="452">L468/D468</f>
        <v>2.3444130938453423E-2</v>
      </c>
    </row>
    <row r="469" spans="1:13">
      <c r="A469" s="16">
        <v>44194</v>
      </c>
      <c r="B469">
        <f>B306-B191</f>
        <v>832847</v>
      </c>
      <c r="D469">
        <f t="shared" si="450"/>
        <v>88181</v>
      </c>
      <c r="E469">
        <f t="shared" si="447"/>
        <v>33409</v>
      </c>
      <c r="F469">
        <f t="shared" si="447"/>
        <v>1262</v>
      </c>
      <c r="G469">
        <f t="shared" si="447"/>
        <v>1093</v>
      </c>
      <c r="H469">
        <f t="shared" si="447"/>
        <v>169</v>
      </c>
      <c r="J469">
        <f>J306</f>
        <v>32147</v>
      </c>
      <c r="K469">
        <f t="shared" si="448"/>
        <v>52830</v>
      </c>
      <c r="L469">
        <f t="shared" si="448"/>
        <v>2070</v>
      </c>
      <c r="M469" s="17">
        <f t="shared" ref="M469:M492" si="453">L469/D469</f>
        <v>2.3474444608248941E-2</v>
      </c>
    </row>
    <row r="470" spans="1:13">
      <c r="A470" s="16">
        <v>44195</v>
      </c>
      <c r="B470">
        <f>B307-B192</f>
        <v>839023</v>
      </c>
      <c r="D470">
        <f t="shared" si="450"/>
        <v>89265</v>
      </c>
      <c r="E470">
        <f t="shared" si="447"/>
        <v>33387</v>
      </c>
      <c r="F470">
        <f t="shared" si="447"/>
        <v>1251</v>
      </c>
      <c r="G470">
        <f t="shared" si="447"/>
        <v>1085</v>
      </c>
      <c r="H470">
        <f t="shared" si="447"/>
        <v>166</v>
      </c>
      <c r="J470">
        <f>J307</f>
        <v>32136</v>
      </c>
      <c r="K470">
        <f t="shared" si="448"/>
        <v>53907</v>
      </c>
      <c r="L470">
        <f t="shared" si="448"/>
        <v>2099</v>
      </c>
      <c r="M470" s="17">
        <f t="shared" si="453"/>
        <v>2.3514255307231276E-2</v>
      </c>
    </row>
    <row r="471" spans="1:13">
      <c r="A471" s="16">
        <v>44196</v>
      </c>
      <c r="B471">
        <f>B308-B193</f>
        <v>843998</v>
      </c>
      <c r="D471">
        <f t="shared" si="450"/>
        <v>90564</v>
      </c>
      <c r="E471">
        <f t="shared" si="447"/>
        <v>33868</v>
      </c>
      <c r="F471">
        <f t="shared" si="447"/>
        <v>1240</v>
      </c>
      <c r="G471">
        <f t="shared" si="447"/>
        <v>1069</v>
      </c>
      <c r="H471">
        <f t="shared" si="447"/>
        <v>171</v>
      </c>
      <c r="J471">
        <f>J308</f>
        <v>32628</v>
      </c>
      <c r="K471">
        <f t="shared" si="448"/>
        <v>54694</v>
      </c>
      <c r="L471">
        <f t="shared" si="448"/>
        <v>2130</v>
      </c>
      <c r="M471" s="17">
        <f t="shared" si="453"/>
        <v>2.3519279183781636E-2</v>
      </c>
    </row>
    <row r="472" spans="1:13">
      <c r="A472" s="16">
        <v>44197</v>
      </c>
      <c r="B472">
        <f>B309-B194</f>
        <v>846281</v>
      </c>
      <c r="D472">
        <f t="shared" si="450"/>
        <v>91686</v>
      </c>
      <c r="E472">
        <f t="shared" si="447"/>
        <v>34347</v>
      </c>
      <c r="F472">
        <f t="shared" si="447"/>
        <v>1249</v>
      </c>
      <c r="G472">
        <f t="shared" si="447"/>
        <v>1073</v>
      </c>
      <c r="H472">
        <f t="shared" si="447"/>
        <v>176</v>
      </c>
      <c r="J472">
        <f>J309</f>
        <v>33098</v>
      </c>
      <c r="K472">
        <f t="shared" si="448"/>
        <v>55309</v>
      </c>
      <c r="L472">
        <f t="shared" si="448"/>
        <v>2158</v>
      </c>
      <c r="M472" s="17">
        <f t="shared" si="453"/>
        <v>2.3536854045328622E-2</v>
      </c>
    </row>
    <row r="473" spans="1:13">
      <c r="A473" s="16">
        <v>44198</v>
      </c>
      <c r="B473">
        <f>B310-B195</f>
        <v>846591</v>
      </c>
      <c r="D473">
        <f t="shared" si="450"/>
        <v>92420</v>
      </c>
      <c r="E473">
        <f t="shared" si="447"/>
        <v>34950</v>
      </c>
      <c r="F473">
        <f t="shared" si="447"/>
        <v>1276</v>
      </c>
      <c r="G473">
        <f t="shared" si="447"/>
        <v>1090</v>
      </c>
      <c r="H473">
        <f t="shared" si="447"/>
        <v>186</v>
      </c>
      <c r="J473">
        <f>J310</f>
        <v>33674</v>
      </c>
      <c r="K473">
        <f t="shared" si="448"/>
        <v>55412</v>
      </c>
      <c r="L473">
        <f t="shared" si="448"/>
        <v>2186</v>
      </c>
      <c r="M473" s="17">
        <f t="shared" si="453"/>
        <v>2.3652888985068166E-2</v>
      </c>
    </row>
    <row r="474" spans="1:13">
      <c r="A474" s="16">
        <v>44199</v>
      </c>
      <c r="B474">
        <f>B311-B196</f>
        <v>848303</v>
      </c>
      <c r="D474">
        <f t="shared" si="450"/>
        <v>93467</v>
      </c>
      <c r="E474">
        <f t="shared" si="447"/>
        <v>35591</v>
      </c>
      <c r="F474">
        <f t="shared" si="447"/>
        <v>1321</v>
      </c>
      <c r="G474">
        <f t="shared" si="447"/>
        <v>1137</v>
      </c>
      <c r="H474">
        <f t="shared" si="447"/>
        <v>184</v>
      </c>
      <c r="J474">
        <f>J311</f>
        <v>34270</v>
      </c>
      <c r="K474">
        <f t="shared" si="448"/>
        <v>55792</v>
      </c>
      <c r="L474">
        <f t="shared" si="448"/>
        <v>2212</v>
      </c>
      <c r="M474" s="17">
        <f t="shared" si="453"/>
        <v>2.3666106754255511E-2</v>
      </c>
    </row>
    <row r="475" spans="1:13">
      <c r="A475" s="16">
        <v>44200</v>
      </c>
      <c r="B475">
        <f>B312-B197</f>
        <v>851688</v>
      </c>
      <c r="D475">
        <f t="shared" si="450"/>
        <v>94858</v>
      </c>
      <c r="E475">
        <f t="shared" si="447"/>
        <v>36578</v>
      </c>
      <c r="F475">
        <f t="shared" si="447"/>
        <v>1367</v>
      </c>
      <c r="G475">
        <f t="shared" si="447"/>
        <v>1181</v>
      </c>
      <c r="H475">
        <f t="shared" si="447"/>
        <v>186</v>
      </c>
      <c r="J475">
        <f>J312</f>
        <v>35211</v>
      </c>
      <c r="K475">
        <f t="shared" si="448"/>
        <v>56162</v>
      </c>
      <c r="L475">
        <f t="shared" si="448"/>
        <v>2246</v>
      </c>
      <c r="M475" s="17">
        <f t="shared" si="453"/>
        <v>2.3677496890088343E-2</v>
      </c>
    </row>
    <row r="476" spans="1:13">
      <c r="A476" s="16">
        <v>44201</v>
      </c>
      <c r="B476">
        <f>B313-B198</f>
        <v>857223</v>
      </c>
      <c r="D476">
        <f t="shared" si="450"/>
        <v>96434</v>
      </c>
      <c r="E476">
        <f t="shared" si="447"/>
        <v>37426</v>
      </c>
      <c r="F476">
        <f t="shared" si="447"/>
        <v>1388</v>
      </c>
      <c r="G476">
        <f t="shared" si="447"/>
        <v>1198</v>
      </c>
      <c r="H476">
        <f t="shared" si="447"/>
        <v>190</v>
      </c>
      <c r="J476">
        <f>J313</f>
        <v>36038</v>
      </c>
      <c r="K476">
        <f t="shared" si="448"/>
        <v>56854</v>
      </c>
      <c r="L476">
        <f t="shared" si="448"/>
        <v>2282</v>
      </c>
      <c r="M476" s="17">
        <f t="shared" si="453"/>
        <v>2.3663852997905303E-2</v>
      </c>
    </row>
    <row r="477" spans="1:13">
      <c r="A477" s="16">
        <v>44202</v>
      </c>
      <c r="B477">
        <f>B314-B199</f>
        <v>864264</v>
      </c>
      <c r="D477">
        <f t="shared" si="450"/>
        <v>98126</v>
      </c>
      <c r="E477">
        <f t="shared" si="447"/>
        <v>37739</v>
      </c>
      <c r="F477">
        <f t="shared" si="447"/>
        <v>1384</v>
      </c>
      <c r="G477">
        <f t="shared" si="447"/>
        <v>1190</v>
      </c>
      <c r="H477">
        <f t="shared" si="447"/>
        <v>194</v>
      </c>
      <c r="J477">
        <f>J314</f>
        <v>36355</v>
      </c>
      <c r="K477">
        <f t="shared" si="448"/>
        <v>58204</v>
      </c>
      <c r="L477">
        <f t="shared" si="448"/>
        <v>2311</v>
      </c>
      <c r="M477" s="17">
        <f t="shared" si="453"/>
        <v>2.3551352342906059E-2</v>
      </c>
    </row>
    <row r="478" spans="1:13">
      <c r="A478" s="16">
        <v>44203</v>
      </c>
      <c r="B478">
        <f>B315-B200</f>
        <v>870678</v>
      </c>
      <c r="D478">
        <f t="shared" si="450"/>
        <v>99561</v>
      </c>
      <c r="E478">
        <f t="shared" si="447"/>
        <v>38705</v>
      </c>
      <c r="F478">
        <f t="shared" si="447"/>
        <v>1424</v>
      </c>
      <c r="G478">
        <f t="shared" si="447"/>
        <v>1228</v>
      </c>
      <c r="H478">
        <f t="shared" si="447"/>
        <v>196</v>
      </c>
      <c r="J478">
        <f>J315</f>
        <v>37281</v>
      </c>
      <c r="K478">
        <f t="shared" si="448"/>
        <v>58637</v>
      </c>
      <c r="L478">
        <f t="shared" si="448"/>
        <v>2347</v>
      </c>
      <c r="M478" s="17">
        <f t="shared" si="453"/>
        <v>2.357348761061058E-2</v>
      </c>
    </row>
    <row r="479" spans="1:13">
      <c r="A479" s="16">
        <v>44204</v>
      </c>
      <c r="B479">
        <f>B316-B201</f>
        <v>876938</v>
      </c>
      <c r="D479">
        <f t="shared" si="450"/>
        <v>101403</v>
      </c>
      <c r="E479">
        <f t="shared" si="447"/>
        <v>39672</v>
      </c>
      <c r="F479">
        <f t="shared" si="447"/>
        <v>1446</v>
      </c>
      <c r="G479">
        <f t="shared" si="447"/>
        <v>1246</v>
      </c>
      <c r="H479">
        <f t="shared" si="447"/>
        <v>200</v>
      </c>
      <c r="J479">
        <f>J316</f>
        <v>38226</v>
      </c>
      <c r="K479">
        <f t="shared" si="448"/>
        <v>59477</v>
      </c>
      <c r="L479">
        <f t="shared" si="448"/>
        <v>2382</v>
      </c>
      <c r="M479" s="17">
        <f t="shared" si="453"/>
        <v>2.3490429277240318E-2</v>
      </c>
    </row>
    <row r="480" spans="1:13">
      <c r="A480" s="16">
        <v>44205</v>
      </c>
      <c r="B480">
        <f>B317-B202</f>
        <v>881556</v>
      </c>
      <c r="D480">
        <f t="shared" si="450"/>
        <v>103242</v>
      </c>
      <c r="E480">
        <f t="shared" si="447"/>
        <v>40398</v>
      </c>
      <c r="F480">
        <f t="shared" si="447"/>
        <v>1461</v>
      </c>
      <c r="G480">
        <f t="shared" si="447"/>
        <v>1256</v>
      </c>
      <c r="H480">
        <f t="shared" si="447"/>
        <v>205</v>
      </c>
      <c r="J480">
        <f>J317</f>
        <v>38937</v>
      </c>
      <c r="K480">
        <f t="shared" si="448"/>
        <v>60559</v>
      </c>
      <c r="L480">
        <f t="shared" si="448"/>
        <v>2413</v>
      </c>
      <c r="M480" s="17">
        <f t="shared" si="453"/>
        <v>2.3372270974990797E-2</v>
      </c>
    </row>
    <row r="481" spans="1:13">
      <c r="A481" s="16">
        <v>44206</v>
      </c>
      <c r="B481">
        <f>B318-B203</f>
        <v>884794</v>
      </c>
      <c r="D481">
        <f t="shared" si="450"/>
        <v>104975</v>
      </c>
      <c r="E481">
        <f t="shared" si="447"/>
        <v>41506</v>
      </c>
      <c r="F481">
        <f t="shared" si="447"/>
        <v>1473</v>
      </c>
      <c r="G481">
        <f t="shared" si="447"/>
        <v>1265</v>
      </c>
      <c r="H481">
        <f t="shared" si="447"/>
        <v>208</v>
      </c>
      <c r="J481">
        <f>J318</f>
        <v>40033</v>
      </c>
      <c r="K481">
        <f t="shared" si="448"/>
        <v>61151</v>
      </c>
      <c r="L481">
        <f t="shared" si="448"/>
        <v>2446</v>
      </c>
      <c r="M481" s="17">
        <f t="shared" si="453"/>
        <v>2.3300785901405097E-2</v>
      </c>
    </row>
    <row r="482" spans="1:13">
      <c r="A482" s="16">
        <v>44207</v>
      </c>
      <c r="B482">
        <f>B319-B204</f>
        <v>887163</v>
      </c>
      <c r="D482">
        <f t="shared" si="450"/>
        <v>106562</v>
      </c>
      <c r="E482">
        <f t="shared" ref="E482:H501" si="454">E319</f>
        <v>42819</v>
      </c>
      <c r="F482">
        <f t="shared" si="454"/>
        <v>1506</v>
      </c>
      <c r="G482">
        <f t="shared" si="454"/>
        <v>1298</v>
      </c>
      <c r="H482">
        <f t="shared" si="454"/>
        <v>208</v>
      </c>
      <c r="J482">
        <f>J319</f>
        <v>41313</v>
      </c>
      <c r="K482">
        <f t="shared" ref="K482:L501" si="455">K319-K$124</f>
        <v>61388</v>
      </c>
      <c r="L482">
        <f t="shared" si="455"/>
        <v>2483</v>
      </c>
      <c r="M482" s="17">
        <f t="shared" si="453"/>
        <v>2.330098909555001E-2</v>
      </c>
    </row>
    <row r="483" spans="1:13">
      <c r="A483" s="16">
        <v>44208</v>
      </c>
      <c r="B483">
        <f>B320-B205</f>
        <v>893562</v>
      </c>
      <c r="D483">
        <f t="shared" si="450"/>
        <v>108475</v>
      </c>
      <c r="E483">
        <f t="shared" si="454"/>
        <v>44038</v>
      </c>
      <c r="F483">
        <f t="shared" si="454"/>
        <v>1551</v>
      </c>
      <c r="G483">
        <f t="shared" si="454"/>
        <v>1342</v>
      </c>
      <c r="H483">
        <f t="shared" si="454"/>
        <v>209</v>
      </c>
      <c r="J483">
        <f>J320</f>
        <v>42487</v>
      </c>
      <c r="K483">
        <f t="shared" si="455"/>
        <v>62042</v>
      </c>
      <c r="L483">
        <f t="shared" si="455"/>
        <v>2523</v>
      </c>
      <c r="M483" s="17">
        <f t="shared" si="453"/>
        <v>2.3258815395252361E-2</v>
      </c>
    </row>
    <row r="484" spans="1:13">
      <c r="A484" s="16">
        <v>44209</v>
      </c>
      <c r="B484">
        <f>B321-B206</f>
        <v>900984</v>
      </c>
      <c r="D484">
        <f t="shared" si="450"/>
        <v>110444</v>
      </c>
      <c r="E484">
        <f t="shared" si="454"/>
        <v>44677</v>
      </c>
      <c r="F484">
        <f t="shared" si="454"/>
        <v>1579</v>
      </c>
      <c r="G484">
        <f t="shared" si="454"/>
        <v>1371</v>
      </c>
      <c r="H484">
        <f t="shared" si="454"/>
        <v>208</v>
      </c>
      <c r="J484">
        <f>J321</f>
        <v>43098</v>
      </c>
      <c r="K484">
        <f t="shared" si="455"/>
        <v>63336</v>
      </c>
      <c r="L484">
        <f t="shared" si="455"/>
        <v>2559</v>
      </c>
      <c r="M484" s="17">
        <f t="shared" si="453"/>
        <v>2.3170113360617146E-2</v>
      </c>
    </row>
    <row r="485" spans="1:13">
      <c r="A485" s="16">
        <v>44210</v>
      </c>
      <c r="B485">
        <f>B322-B207</f>
        <v>908619</v>
      </c>
      <c r="D485">
        <f t="shared" si="450"/>
        <v>112311</v>
      </c>
      <c r="E485">
        <f t="shared" si="454"/>
        <v>44865</v>
      </c>
      <c r="F485">
        <f t="shared" si="454"/>
        <v>1602</v>
      </c>
      <c r="G485">
        <f t="shared" si="454"/>
        <v>1397</v>
      </c>
      <c r="H485">
        <f t="shared" si="454"/>
        <v>205</v>
      </c>
      <c r="J485">
        <f>J322</f>
        <v>43263</v>
      </c>
      <c r="K485">
        <f t="shared" si="455"/>
        <v>64979</v>
      </c>
      <c r="L485">
        <f t="shared" si="455"/>
        <v>2595</v>
      </c>
      <c r="M485" s="17">
        <f t="shared" si="453"/>
        <v>2.3105483879584367E-2</v>
      </c>
    </row>
    <row r="486" spans="1:13">
      <c r="A486" s="16">
        <v>44211</v>
      </c>
      <c r="B486">
        <f>B323-B208</f>
        <v>925616</v>
      </c>
      <c r="D486">
        <f t="shared" si="450"/>
        <v>114256</v>
      </c>
      <c r="E486">
        <f t="shared" si="454"/>
        <v>45045</v>
      </c>
      <c r="F486">
        <f t="shared" si="454"/>
        <v>1613</v>
      </c>
      <c r="G486">
        <f t="shared" si="454"/>
        <v>1403</v>
      </c>
      <c r="H486">
        <f t="shared" si="454"/>
        <v>210</v>
      </c>
      <c r="J486">
        <f>J323</f>
        <v>43432</v>
      </c>
      <c r="K486">
        <f t="shared" si="455"/>
        <v>66705</v>
      </c>
      <c r="L486">
        <f t="shared" si="455"/>
        <v>2634</v>
      </c>
      <c r="M486" s="17">
        <f t="shared" si="453"/>
        <v>2.3053493908416187E-2</v>
      </c>
    </row>
    <row r="487" spans="1:13">
      <c r="A487" s="16">
        <v>44212</v>
      </c>
      <c r="B487">
        <f>B324-B209</f>
        <v>944674</v>
      </c>
      <c r="D487">
        <f t="shared" si="450"/>
        <v>116210</v>
      </c>
      <c r="E487">
        <f t="shared" si="454"/>
        <v>45452</v>
      </c>
      <c r="F487">
        <f t="shared" si="454"/>
        <v>1618</v>
      </c>
      <c r="G487">
        <f t="shared" si="454"/>
        <v>1406</v>
      </c>
      <c r="H487">
        <f t="shared" si="454"/>
        <v>212</v>
      </c>
      <c r="J487">
        <f>J324</f>
        <v>43834</v>
      </c>
      <c r="K487">
        <f t="shared" si="455"/>
        <v>68214</v>
      </c>
      <c r="L487">
        <f t="shared" si="455"/>
        <v>2672</v>
      </c>
      <c r="M487" s="17">
        <f t="shared" si="453"/>
        <v>2.2992857757507961E-2</v>
      </c>
    </row>
    <row r="488" spans="1:13">
      <c r="A488" s="16">
        <v>44213</v>
      </c>
      <c r="B488">
        <f>B325-B210</f>
        <v>984032</v>
      </c>
      <c r="D488">
        <f t="shared" si="450"/>
        <v>117649</v>
      </c>
      <c r="E488">
        <f t="shared" si="454"/>
        <v>46425</v>
      </c>
      <c r="F488">
        <f t="shared" si="454"/>
        <v>1630</v>
      </c>
      <c r="G488">
        <f t="shared" si="454"/>
        <v>1422</v>
      </c>
      <c r="H488">
        <f t="shared" si="454"/>
        <v>208</v>
      </c>
      <c r="J488">
        <f>J325</f>
        <v>44795</v>
      </c>
      <c r="K488">
        <f t="shared" si="455"/>
        <v>68645</v>
      </c>
      <c r="L488">
        <f t="shared" si="455"/>
        <v>2707</v>
      </c>
      <c r="M488" s="17">
        <f t="shared" si="453"/>
        <v>2.3009120349514234E-2</v>
      </c>
    </row>
    <row r="489" spans="1:13">
      <c r="A489" s="16">
        <v>44214</v>
      </c>
      <c r="B489">
        <f>B326-B211</f>
        <v>1018478</v>
      </c>
      <c r="D489">
        <f t="shared" si="450"/>
        <v>118927</v>
      </c>
      <c r="E489">
        <f t="shared" si="454"/>
        <v>46885</v>
      </c>
      <c r="F489">
        <f t="shared" si="454"/>
        <v>1649</v>
      </c>
      <c r="G489">
        <f t="shared" si="454"/>
        <v>1444</v>
      </c>
      <c r="H489">
        <f t="shared" si="454"/>
        <v>205</v>
      </c>
      <c r="J489">
        <f>J326</f>
        <v>45236</v>
      </c>
      <c r="K489">
        <f t="shared" si="455"/>
        <v>69425</v>
      </c>
      <c r="L489">
        <f t="shared" si="455"/>
        <v>2745</v>
      </c>
      <c r="M489" s="17">
        <f t="shared" si="453"/>
        <v>2.3081386060356354E-2</v>
      </c>
    </row>
    <row r="490" spans="1:13">
      <c r="A490" s="16">
        <v>44215</v>
      </c>
      <c r="B490">
        <f>B327-B212</f>
        <v>1034087</v>
      </c>
      <c r="D490">
        <f t="shared" si="450"/>
        <v>120568</v>
      </c>
      <c r="E490">
        <f t="shared" si="454"/>
        <v>47527</v>
      </c>
      <c r="F490">
        <f t="shared" si="454"/>
        <v>1667</v>
      </c>
      <c r="G490">
        <f t="shared" si="454"/>
        <v>1456</v>
      </c>
      <c r="H490">
        <f t="shared" si="454"/>
        <v>211</v>
      </c>
      <c r="J490">
        <f>J327</f>
        <v>45860</v>
      </c>
      <c r="K490">
        <f t="shared" si="455"/>
        <v>70387</v>
      </c>
      <c r="L490">
        <f t="shared" si="455"/>
        <v>2782</v>
      </c>
      <c r="M490" s="17">
        <f t="shared" si="453"/>
        <v>2.3074115851635591E-2</v>
      </c>
    </row>
    <row r="491" spans="1:13">
      <c r="A491" s="16">
        <v>44216</v>
      </c>
      <c r="B491">
        <f>B328-B213</f>
        <v>1049888</v>
      </c>
      <c r="D491">
        <f t="shared" si="450"/>
        <v>122054</v>
      </c>
      <c r="E491">
        <f t="shared" si="454"/>
        <v>46707</v>
      </c>
      <c r="F491">
        <f t="shared" si="454"/>
        <v>1674</v>
      </c>
      <c r="G491">
        <f t="shared" si="454"/>
        <v>1459</v>
      </c>
      <c r="H491">
        <f t="shared" si="454"/>
        <v>215</v>
      </c>
      <c r="J491">
        <f>J328</f>
        <v>45033</v>
      </c>
      <c r="K491">
        <f t="shared" si="455"/>
        <v>72656</v>
      </c>
      <c r="L491">
        <f t="shared" si="455"/>
        <v>2819</v>
      </c>
      <c r="M491" s="17">
        <f t="shared" si="453"/>
        <v>2.3096334409359792E-2</v>
      </c>
    </row>
    <row r="492" spans="1:13">
      <c r="A492" s="16">
        <v>44217</v>
      </c>
      <c r="B492">
        <f>B329-B214</f>
        <v>1069083</v>
      </c>
      <c r="D492">
        <f t="shared" si="450"/>
        <v>123284</v>
      </c>
      <c r="E492">
        <f t="shared" si="454"/>
        <v>46898</v>
      </c>
      <c r="F492">
        <f t="shared" si="454"/>
        <v>1657</v>
      </c>
      <c r="G492">
        <f t="shared" si="454"/>
        <v>1436</v>
      </c>
      <c r="H492">
        <f t="shared" si="454"/>
        <v>221</v>
      </c>
      <c r="J492">
        <f>J329</f>
        <v>45241</v>
      </c>
      <c r="K492">
        <f t="shared" si="455"/>
        <v>73667</v>
      </c>
      <c r="L492">
        <f t="shared" si="455"/>
        <v>2847</v>
      </c>
      <c r="M492" s="17">
        <f t="shared" si="453"/>
        <v>2.3093020992180656E-2</v>
      </c>
    </row>
    <row r="493" spans="1:13">
      <c r="A493" s="16">
        <v>44218</v>
      </c>
      <c r="B493">
        <f>B330-B215</f>
        <v>1083223</v>
      </c>
      <c r="D493">
        <f t="shared" si="450"/>
        <v>124639</v>
      </c>
      <c r="E493">
        <f t="shared" si="454"/>
        <v>47289</v>
      </c>
      <c r="F493">
        <f t="shared" si="454"/>
        <v>1663</v>
      </c>
      <c r="G493">
        <f t="shared" si="454"/>
        <v>1441</v>
      </c>
      <c r="H493">
        <f t="shared" si="454"/>
        <v>222</v>
      </c>
      <c r="J493">
        <f>J330</f>
        <v>45626</v>
      </c>
      <c r="K493">
        <f t="shared" si="455"/>
        <v>74599</v>
      </c>
      <c r="L493">
        <f t="shared" si="455"/>
        <v>2879</v>
      </c>
      <c r="M493" s="17">
        <f t="shared" ref="M493:M502" si="456">L493/D493</f>
        <v>2.3098709071799357E-2</v>
      </c>
    </row>
    <row r="494" spans="1:13">
      <c r="A494" s="16">
        <v>44219</v>
      </c>
      <c r="B494">
        <f>B331-B216</f>
        <v>1100043</v>
      </c>
      <c r="D494">
        <f t="shared" si="450"/>
        <v>125797</v>
      </c>
      <c r="E494">
        <f t="shared" ref="E494:H494" si="457">E331</f>
        <v>47627</v>
      </c>
      <c r="F494">
        <f t="shared" si="457"/>
        <v>1667</v>
      </c>
      <c r="G494">
        <f t="shared" si="457"/>
        <v>1444</v>
      </c>
      <c r="H494">
        <f t="shared" si="457"/>
        <v>223</v>
      </c>
      <c r="J494">
        <f>J331</f>
        <v>45960</v>
      </c>
      <c r="K494">
        <f t="shared" ref="K494:L494" si="458">K331-K$124</f>
        <v>75386</v>
      </c>
      <c r="L494">
        <f t="shared" si="458"/>
        <v>2912</v>
      </c>
      <c r="M494" s="17">
        <f t="shared" si="456"/>
        <v>2.3148405764843359E-2</v>
      </c>
    </row>
    <row r="495" spans="1:13">
      <c r="A495" s="16">
        <v>44220</v>
      </c>
      <c r="B495">
        <f>B332-B217</f>
        <v>1113997</v>
      </c>
      <c r="D495">
        <f t="shared" si="450"/>
        <v>126672</v>
      </c>
      <c r="E495">
        <f t="shared" ref="E495:H495" si="459">E332</f>
        <v>47654</v>
      </c>
      <c r="F495">
        <f t="shared" si="459"/>
        <v>1658</v>
      </c>
      <c r="G495">
        <f t="shared" si="459"/>
        <v>1431</v>
      </c>
      <c r="H495">
        <f t="shared" si="459"/>
        <v>227</v>
      </c>
      <c r="J495">
        <f>J332</f>
        <v>45996</v>
      </c>
      <c r="K495">
        <f t="shared" ref="K495:L495" si="460">K332-K$124</f>
        <v>76202</v>
      </c>
      <c r="L495">
        <f t="shared" si="460"/>
        <v>2944</v>
      </c>
      <c r="M495" s="17">
        <f t="shared" si="456"/>
        <v>2.324112668940255E-2</v>
      </c>
    </row>
    <row r="496" spans="1:13">
      <c r="A496" s="16">
        <v>44221</v>
      </c>
      <c r="B496">
        <f>B333-B218</f>
        <v>1129253</v>
      </c>
      <c r="D496">
        <f t="shared" si="450"/>
        <v>127557</v>
      </c>
      <c r="E496">
        <f t="shared" ref="E496:H496" si="461">E333</f>
        <v>48001</v>
      </c>
      <c r="F496">
        <f t="shared" si="461"/>
        <v>1666</v>
      </c>
      <c r="G496">
        <f t="shared" si="461"/>
        <v>1439</v>
      </c>
      <c r="H496">
        <f t="shared" si="461"/>
        <v>227</v>
      </c>
      <c r="J496">
        <f>J333</f>
        <v>46335</v>
      </c>
      <c r="K496">
        <f t="shared" ref="K496:L496" si="462">K333-K$124</f>
        <v>76706</v>
      </c>
      <c r="L496">
        <f t="shared" si="462"/>
        <v>2978</v>
      </c>
      <c r="M496" s="17">
        <f t="shared" si="456"/>
        <v>2.3346425519571643E-2</v>
      </c>
    </row>
    <row r="497" spans="1:13">
      <c r="A497" s="16">
        <v>44222</v>
      </c>
      <c r="B497">
        <f>B334-B219</f>
        <v>1146194</v>
      </c>
      <c r="D497">
        <f t="shared" si="450"/>
        <v>128527</v>
      </c>
      <c r="E497">
        <f t="shared" ref="E497:H497" si="463">E334</f>
        <v>47479</v>
      </c>
      <c r="F497">
        <f t="shared" si="463"/>
        <v>1664</v>
      </c>
      <c r="G497">
        <f t="shared" si="463"/>
        <v>1435</v>
      </c>
      <c r="H497">
        <f t="shared" si="463"/>
        <v>229</v>
      </c>
      <c r="J497">
        <f>J334</f>
        <v>45815</v>
      </c>
      <c r="K497">
        <f t="shared" ref="K497:L497" si="464">K334-K$124</f>
        <v>78162</v>
      </c>
      <c r="L497">
        <f t="shared" si="464"/>
        <v>3014</v>
      </c>
      <c r="M497" s="17">
        <f t="shared" si="456"/>
        <v>2.3450325612517215E-2</v>
      </c>
    </row>
    <row r="498" spans="1:13">
      <c r="A498" s="16">
        <v>44223</v>
      </c>
      <c r="B498">
        <f>B335-B220</f>
        <v>1171966</v>
      </c>
      <c r="D498">
        <f t="shared" ref="D498:D529" si="465">D335-D$124</f>
        <v>129523</v>
      </c>
      <c r="E498">
        <f t="shared" ref="E498:H498" si="466">E335</f>
        <v>47030</v>
      </c>
      <c r="F498">
        <f t="shared" si="466"/>
        <v>1653</v>
      </c>
      <c r="G498">
        <f t="shared" si="466"/>
        <v>1421</v>
      </c>
      <c r="H498">
        <f t="shared" si="466"/>
        <v>232</v>
      </c>
      <c r="J498">
        <f>J335</f>
        <v>45377</v>
      </c>
      <c r="K498">
        <f t="shared" ref="K498:L498" si="467">K335-K$124</f>
        <v>79569</v>
      </c>
      <c r="L498">
        <f t="shared" si="467"/>
        <v>3052</v>
      </c>
      <c r="M498" s="17">
        <f t="shared" si="456"/>
        <v>2.3563382565258681E-2</v>
      </c>
    </row>
    <row r="499" spans="1:13">
      <c r="A499" s="16">
        <v>44224</v>
      </c>
      <c r="B499">
        <f>B336-B221</f>
        <v>1192071</v>
      </c>
      <c r="D499">
        <f t="shared" si="465"/>
        <v>130517</v>
      </c>
      <c r="E499">
        <f t="shared" ref="E499:H499" si="468">E336</f>
        <v>46176</v>
      </c>
      <c r="F499">
        <f t="shared" si="468"/>
        <v>1620</v>
      </c>
      <c r="G499">
        <f t="shared" si="468"/>
        <v>1405</v>
      </c>
      <c r="H499">
        <f t="shared" si="468"/>
        <v>215</v>
      </c>
      <c r="J499">
        <f>J336</f>
        <v>44556</v>
      </c>
      <c r="K499">
        <f t="shared" ref="K499:L499" si="469">K336-K$124</f>
        <v>81380</v>
      </c>
      <c r="L499">
        <f t="shared" si="469"/>
        <v>3089</v>
      </c>
      <c r="M499" s="17">
        <f t="shared" si="456"/>
        <v>2.3667414972762171E-2</v>
      </c>
    </row>
    <row r="500" spans="1:13">
      <c r="A500" s="16">
        <v>44225</v>
      </c>
      <c r="B500">
        <f>B337-B222</f>
        <v>1210778</v>
      </c>
      <c r="D500">
        <f t="shared" si="465"/>
        <v>131461</v>
      </c>
      <c r="E500">
        <f t="shared" ref="E500:H500" si="470">E337</f>
        <v>44267</v>
      </c>
      <c r="F500">
        <f t="shared" si="470"/>
        <v>1584</v>
      </c>
      <c r="G500">
        <f t="shared" si="470"/>
        <v>1373</v>
      </c>
      <c r="H500">
        <f t="shared" si="470"/>
        <v>211</v>
      </c>
      <c r="J500">
        <f>J337</f>
        <v>42683</v>
      </c>
      <c r="K500">
        <f t="shared" ref="K500:L500" si="471">K337-K$124</f>
        <v>84196</v>
      </c>
      <c r="L500">
        <f t="shared" si="471"/>
        <v>3126</v>
      </c>
      <c r="M500" s="17">
        <f t="shared" si="456"/>
        <v>2.3778915419782293E-2</v>
      </c>
    </row>
    <row r="501" spans="1:13">
      <c r="A501" s="16">
        <v>44226</v>
      </c>
      <c r="B501">
        <f>B338-B223</f>
        <v>1229450</v>
      </c>
      <c r="D501">
        <f t="shared" si="465"/>
        <v>132307</v>
      </c>
      <c r="E501">
        <f t="shared" ref="E501:H501" si="472">E338</f>
        <v>42868</v>
      </c>
      <c r="F501">
        <f t="shared" si="472"/>
        <v>1553</v>
      </c>
      <c r="G501">
        <f t="shared" si="472"/>
        <v>1345</v>
      </c>
      <c r="H501">
        <f t="shared" si="472"/>
        <v>208</v>
      </c>
      <c r="J501">
        <f>J338</f>
        <v>41315</v>
      </c>
      <c r="K501">
        <f t="shared" ref="K501:L501" si="473">K338-K$124</f>
        <v>86406</v>
      </c>
      <c r="L501">
        <f t="shared" si="473"/>
        <v>3161</v>
      </c>
      <c r="M501" s="17">
        <f t="shared" si="456"/>
        <v>2.3891404082928339E-2</v>
      </c>
    </row>
    <row r="502" spans="1:13">
      <c r="A502" s="16">
        <v>44227</v>
      </c>
      <c r="B502">
        <f>B339-B224</f>
        <v>1254926</v>
      </c>
      <c r="D502">
        <f t="shared" si="465"/>
        <v>133023</v>
      </c>
      <c r="E502">
        <f t="shared" ref="E502:H502" si="474">E339</f>
        <v>42289</v>
      </c>
      <c r="F502">
        <f t="shared" si="474"/>
        <v>1529</v>
      </c>
      <c r="G502">
        <f t="shared" si="474"/>
        <v>1325</v>
      </c>
      <c r="H502">
        <f t="shared" si="474"/>
        <v>204</v>
      </c>
      <c r="J502">
        <f>J339</f>
        <v>40760</v>
      </c>
      <c r="K502">
        <f t="shared" ref="K502:L502" si="475">K339-K$124</f>
        <v>87666</v>
      </c>
      <c r="L502">
        <f t="shared" si="475"/>
        <v>3196</v>
      </c>
      <c r="M502" s="17">
        <f t="shared" si="456"/>
        <v>2.4025920329567067E-2</v>
      </c>
    </row>
    <row r="503" spans="1:13">
      <c r="A503" s="16">
        <v>44228</v>
      </c>
      <c r="B503">
        <f>B340-B225</f>
        <v>1280524</v>
      </c>
      <c r="D503">
        <f t="shared" si="465"/>
        <v>133789</v>
      </c>
      <c r="E503">
        <f t="shared" ref="E503:H503" si="476">E340</f>
        <v>42202</v>
      </c>
      <c r="F503">
        <f t="shared" si="476"/>
        <v>1540</v>
      </c>
      <c r="G503">
        <f t="shared" si="476"/>
        <v>1336</v>
      </c>
      <c r="H503">
        <f t="shared" si="476"/>
        <v>204</v>
      </c>
      <c r="J503">
        <f>J340</f>
        <v>40662</v>
      </c>
      <c r="K503">
        <f t="shared" ref="K503:L503" si="477">K340-K$124</f>
        <v>88489</v>
      </c>
      <c r="L503">
        <f t="shared" si="477"/>
        <v>3226</v>
      </c>
      <c r="M503" s="17">
        <f t="shared" ref="M503:M536" si="478">L503/D503</f>
        <v>2.411259520588389E-2</v>
      </c>
    </row>
    <row r="504" spans="1:13">
      <c r="A504" s="16">
        <v>44229</v>
      </c>
      <c r="B504">
        <f>B341-B226</f>
        <v>1295038</v>
      </c>
      <c r="D504">
        <f t="shared" si="465"/>
        <v>134773</v>
      </c>
      <c r="E504">
        <f t="shared" ref="E504:H504" si="479">E341</f>
        <v>41613</v>
      </c>
      <c r="F504">
        <f t="shared" si="479"/>
        <v>1529</v>
      </c>
      <c r="G504">
        <f t="shared" si="479"/>
        <v>1327</v>
      </c>
      <c r="H504">
        <f t="shared" si="479"/>
        <v>202</v>
      </c>
      <c r="J504">
        <f>J341</f>
        <v>40084</v>
      </c>
      <c r="K504">
        <f t="shared" ref="K504:L504" si="480">K341-K$124</f>
        <v>90025</v>
      </c>
      <c r="L504">
        <f t="shared" si="480"/>
        <v>3263</v>
      </c>
      <c r="M504" s="17">
        <f t="shared" si="478"/>
        <v>2.4211080854473817E-2</v>
      </c>
    </row>
    <row r="505" spans="1:13">
      <c r="A505" s="16">
        <v>44230</v>
      </c>
      <c r="B505">
        <f>B342-B227</f>
        <v>1314659</v>
      </c>
      <c r="D505">
        <f t="shared" si="465"/>
        <v>135659</v>
      </c>
      <c r="E505">
        <f t="shared" ref="E505:H505" si="481">E342</f>
        <v>41122</v>
      </c>
      <c r="F505">
        <f t="shared" si="481"/>
        <v>1510</v>
      </c>
      <c r="G505">
        <f t="shared" si="481"/>
        <v>1317</v>
      </c>
      <c r="H505">
        <f t="shared" si="481"/>
        <v>193</v>
      </c>
      <c r="J505">
        <f>J342</f>
        <v>39612</v>
      </c>
      <c r="K505">
        <f t="shared" ref="K505:L505" si="482">K342-K$124</f>
        <v>91368</v>
      </c>
      <c r="L505">
        <f t="shared" si="482"/>
        <v>3297</v>
      </c>
      <c r="M505" s="17">
        <f t="shared" si="478"/>
        <v>2.430358472346103E-2</v>
      </c>
    </row>
    <row r="506" spans="1:13">
      <c r="A506" s="16">
        <v>44231</v>
      </c>
      <c r="B506">
        <f>B343-B228</f>
        <v>1333144</v>
      </c>
      <c r="D506">
        <f t="shared" si="465"/>
        <v>136448</v>
      </c>
      <c r="E506">
        <f t="shared" ref="E506:H506" si="483">E343</f>
        <v>40654</v>
      </c>
      <c r="F506">
        <f t="shared" si="483"/>
        <v>1473</v>
      </c>
      <c r="G506">
        <f t="shared" si="483"/>
        <v>1286</v>
      </c>
      <c r="H506">
        <f t="shared" si="483"/>
        <v>187</v>
      </c>
      <c r="J506">
        <f>J343</f>
        <v>39181</v>
      </c>
      <c r="K506">
        <f t="shared" ref="K506:L506" si="484">K343-K$124</f>
        <v>92601</v>
      </c>
      <c r="L506">
        <f t="shared" si="484"/>
        <v>3321</v>
      </c>
      <c r="M506" s="17">
        <f t="shared" si="478"/>
        <v>2.4338942307692308E-2</v>
      </c>
    </row>
    <row r="507" spans="1:13">
      <c r="A507" s="16">
        <v>44232</v>
      </c>
      <c r="B507">
        <f>B344-B229</f>
        <v>1350010</v>
      </c>
      <c r="D507">
        <f t="shared" si="465"/>
        <v>137064</v>
      </c>
      <c r="E507">
        <f t="shared" ref="E507:H507" si="485">E344</f>
        <v>39554</v>
      </c>
      <c r="F507">
        <f t="shared" si="485"/>
        <v>1426</v>
      </c>
      <c r="G507">
        <f t="shared" si="485"/>
        <v>1244</v>
      </c>
      <c r="H507">
        <f t="shared" si="485"/>
        <v>182</v>
      </c>
      <c r="J507">
        <f>J344</f>
        <v>38128</v>
      </c>
      <c r="K507">
        <f t="shared" ref="K507:L507" si="486">K344-K$124</f>
        <v>94286</v>
      </c>
      <c r="L507">
        <f t="shared" si="486"/>
        <v>3352</v>
      </c>
      <c r="M507" s="17">
        <f t="shared" si="478"/>
        <v>2.4455728710675306E-2</v>
      </c>
    </row>
    <row r="508" spans="1:13">
      <c r="A508" s="16">
        <v>44233</v>
      </c>
      <c r="B508">
        <f>B345-B230</f>
        <v>1368699</v>
      </c>
      <c r="D508">
        <f t="shared" si="465"/>
        <v>137900</v>
      </c>
      <c r="E508">
        <f t="shared" ref="E508:H508" si="487">E345</f>
        <v>39266</v>
      </c>
      <c r="F508">
        <f t="shared" si="487"/>
        <v>1405</v>
      </c>
      <c r="G508">
        <f t="shared" si="487"/>
        <v>1228</v>
      </c>
      <c r="H508">
        <f t="shared" si="487"/>
        <v>177</v>
      </c>
      <c r="J508">
        <f>J345</f>
        <v>37861</v>
      </c>
      <c r="K508">
        <f t="shared" ref="K508:L508" si="488">K345-K$124</f>
        <v>95387</v>
      </c>
      <c r="L508">
        <f t="shared" si="488"/>
        <v>3375</v>
      </c>
      <c r="M508" s="17">
        <f t="shared" si="478"/>
        <v>2.4474256707759247E-2</v>
      </c>
    </row>
    <row r="509" spans="1:13">
      <c r="A509" s="16">
        <v>44234</v>
      </c>
      <c r="B509">
        <f>B346-B231</f>
        <v>1385888</v>
      </c>
      <c r="D509">
        <f t="shared" si="465"/>
        <v>138474</v>
      </c>
      <c r="E509">
        <f t="shared" ref="E509:H509" si="489">E346</f>
        <v>39009</v>
      </c>
      <c r="F509">
        <f t="shared" si="489"/>
        <v>1376</v>
      </c>
      <c r="G509">
        <f t="shared" si="489"/>
        <v>1198</v>
      </c>
      <c r="H509">
        <f t="shared" si="489"/>
        <v>178</v>
      </c>
      <c r="J509">
        <f>J346</f>
        <v>37633</v>
      </c>
      <c r="K509">
        <f t="shared" ref="K509:L509" si="490">K346-K$124</f>
        <v>96193</v>
      </c>
      <c r="L509">
        <f t="shared" si="490"/>
        <v>3400</v>
      </c>
      <c r="M509" s="17">
        <f t="shared" si="478"/>
        <v>2.4553345754437655E-2</v>
      </c>
    </row>
    <row r="510" spans="1:13">
      <c r="A510" s="16">
        <v>44235</v>
      </c>
      <c r="B510">
        <f>B347-B232</f>
        <v>1400625</v>
      </c>
      <c r="D510">
        <f t="shared" si="465"/>
        <v>138952</v>
      </c>
      <c r="E510">
        <f t="shared" ref="E510:H510" si="491">E347</f>
        <v>38932</v>
      </c>
      <c r="F510">
        <f t="shared" si="491"/>
        <v>1373</v>
      </c>
      <c r="G510">
        <f t="shared" si="491"/>
        <v>1192</v>
      </c>
      <c r="H510">
        <f t="shared" si="491"/>
        <v>181</v>
      </c>
      <c r="J510">
        <f>J347</f>
        <v>37559</v>
      </c>
      <c r="K510">
        <f t="shared" ref="K510:L510" si="492">K347-K$124</f>
        <v>96726</v>
      </c>
      <c r="L510">
        <f t="shared" si="492"/>
        <v>3422</v>
      </c>
      <c r="M510" s="17">
        <f t="shared" si="478"/>
        <v>2.4627209396050436E-2</v>
      </c>
    </row>
    <row r="511" spans="1:13">
      <c r="A511" s="16">
        <v>44236</v>
      </c>
      <c r="B511">
        <f>B348-B233</f>
        <v>1416834</v>
      </c>
      <c r="D511">
        <f t="shared" si="465"/>
        <v>139696</v>
      </c>
      <c r="E511">
        <f t="shared" ref="E511:H511" si="493">E348</f>
        <v>38521</v>
      </c>
      <c r="F511">
        <f t="shared" si="493"/>
        <v>1337</v>
      </c>
      <c r="G511">
        <f t="shared" si="493"/>
        <v>1161</v>
      </c>
      <c r="H511">
        <f t="shared" si="493"/>
        <v>176</v>
      </c>
      <c r="J511">
        <f>J348</f>
        <v>37184</v>
      </c>
      <c r="K511">
        <f t="shared" ref="K511:L511" si="494">K348-K$124</f>
        <v>97857</v>
      </c>
      <c r="L511">
        <f t="shared" si="494"/>
        <v>3446</v>
      </c>
      <c r="M511" s="17">
        <f t="shared" si="478"/>
        <v>2.466785018898179E-2</v>
      </c>
    </row>
    <row r="512" spans="1:13">
      <c r="A512" s="16">
        <v>44237</v>
      </c>
      <c r="B512">
        <f>B349-B234</f>
        <v>1432804</v>
      </c>
      <c r="D512">
        <f t="shared" si="465"/>
        <v>140391</v>
      </c>
      <c r="E512">
        <f t="shared" ref="E512:H512" si="495">E349</f>
        <v>37587</v>
      </c>
      <c r="F512">
        <f t="shared" si="495"/>
        <v>1278</v>
      </c>
      <c r="G512">
        <f t="shared" si="495"/>
        <v>1108</v>
      </c>
      <c r="H512">
        <f t="shared" si="495"/>
        <v>170</v>
      </c>
      <c r="J512">
        <f>J349</f>
        <v>36309</v>
      </c>
      <c r="K512">
        <f t="shared" ref="K512:L512" si="496">K349-K$124</f>
        <v>99457</v>
      </c>
      <c r="L512">
        <f t="shared" si="496"/>
        <v>3475</v>
      </c>
      <c r="M512" s="17">
        <f t="shared" si="478"/>
        <v>2.4752298936541517E-2</v>
      </c>
    </row>
    <row r="513" spans="1:13">
      <c r="A513" s="16">
        <v>44238</v>
      </c>
      <c r="B513">
        <f>B350-B235</f>
        <v>1451154</v>
      </c>
      <c r="D513">
        <f t="shared" si="465"/>
        <v>141151</v>
      </c>
      <c r="E513">
        <f t="shared" ref="E513:H513" si="497">E350</f>
        <v>36655</v>
      </c>
      <c r="F513">
        <f t="shared" si="497"/>
        <v>1236</v>
      </c>
      <c r="G513">
        <f t="shared" si="497"/>
        <v>1071</v>
      </c>
      <c r="H513">
        <f t="shared" si="497"/>
        <v>165</v>
      </c>
      <c r="J513">
        <f>J350</f>
        <v>35419</v>
      </c>
      <c r="K513">
        <f t="shared" ref="K513:L513" si="498">K350-K$124</f>
        <v>101123</v>
      </c>
      <c r="L513">
        <f t="shared" si="498"/>
        <v>3501</v>
      </c>
      <c r="M513" s="17">
        <f t="shared" si="478"/>
        <v>2.4803224915161778E-2</v>
      </c>
    </row>
    <row r="514" spans="1:13">
      <c r="A514" s="16">
        <v>44239</v>
      </c>
      <c r="B514">
        <f>B351-B236</f>
        <v>1466114</v>
      </c>
      <c r="D514">
        <f t="shared" si="465"/>
        <v>141642</v>
      </c>
      <c r="E514">
        <f t="shared" ref="E514:H514" si="499">E351</f>
        <v>35307</v>
      </c>
      <c r="F514">
        <f t="shared" si="499"/>
        <v>1224</v>
      </c>
      <c r="G514">
        <f t="shared" si="499"/>
        <v>1055</v>
      </c>
      <c r="H514">
        <f t="shared" si="499"/>
        <v>169</v>
      </c>
      <c r="J514">
        <f>J351</f>
        <v>34083</v>
      </c>
      <c r="K514">
        <f t="shared" ref="K514:L514" si="500">K351-K$124</f>
        <v>102941</v>
      </c>
      <c r="L514">
        <f t="shared" si="500"/>
        <v>3522</v>
      </c>
      <c r="M514" s="17">
        <f t="shared" si="478"/>
        <v>2.4865505993984835E-2</v>
      </c>
    </row>
    <row r="515" spans="1:13">
      <c r="A515" s="16">
        <v>44240</v>
      </c>
      <c r="B515">
        <f>B352-B237</f>
        <v>1481432</v>
      </c>
      <c r="D515">
        <f t="shared" si="465"/>
        <v>142185</v>
      </c>
      <c r="E515">
        <f t="shared" ref="E515:H515" si="501">E352</f>
        <v>34970</v>
      </c>
      <c r="F515">
        <f t="shared" si="501"/>
        <v>1211</v>
      </c>
      <c r="G515">
        <f t="shared" si="501"/>
        <v>1043</v>
      </c>
      <c r="H515">
        <f t="shared" si="501"/>
        <v>168</v>
      </c>
      <c r="J515">
        <f>J352</f>
        <v>33759</v>
      </c>
      <c r="K515">
        <f t="shared" ref="K515:L515" si="502">K352-K$124</f>
        <v>103801</v>
      </c>
      <c r="L515">
        <f t="shared" si="502"/>
        <v>3542</v>
      </c>
      <c r="M515" s="17">
        <f t="shared" si="478"/>
        <v>2.4911207230017232E-2</v>
      </c>
    </row>
    <row r="516" spans="1:13">
      <c r="A516" s="16">
        <v>44241</v>
      </c>
      <c r="B516">
        <f>B353-B238</f>
        <v>1493685</v>
      </c>
      <c r="D516">
        <f t="shared" si="465"/>
        <v>142664</v>
      </c>
      <c r="E516">
        <f t="shared" ref="E516:H516" si="503">E353</f>
        <v>34866</v>
      </c>
      <c r="F516">
        <f t="shared" si="503"/>
        <v>1195</v>
      </c>
      <c r="G516">
        <f t="shared" si="503"/>
        <v>1030</v>
      </c>
      <c r="H516">
        <f t="shared" si="503"/>
        <v>165</v>
      </c>
      <c r="J516">
        <f>J353</f>
        <v>33671</v>
      </c>
      <c r="K516">
        <f t="shared" ref="K516:L516" si="504">K353-K$124</f>
        <v>104360</v>
      </c>
      <c r="L516">
        <f t="shared" si="504"/>
        <v>3566</v>
      </c>
      <c r="M516" s="17">
        <f t="shared" si="478"/>
        <v>2.4995794313912408E-2</v>
      </c>
    </row>
    <row r="517" spans="1:13">
      <c r="A517" s="16">
        <v>44242</v>
      </c>
      <c r="B517">
        <f>B354-B239</f>
        <v>1504307</v>
      </c>
      <c r="D517">
        <f t="shared" si="465"/>
        <v>142996</v>
      </c>
      <c r="E517">
        <f t="shared" ref="E517:H517" si="505">E354</f>
        <v>34549</v>
      </c>
      <c r="F517">
        <f t="shared" si="505"/>
        <v>1200</v>
      </c>
      <c r="G517">
        <f t="shared" si="505"/>
        <v>1035</v>
      </c>
      <c r="H517">
        <f t="shared" si="505"/>
        <v>165</v>
      </c>
      <c r="J517">
        <f>J354</f>
        <v>33349</v>
      </c>
      <c r="K517">
        <f t="shared" ref="K517:L517" si="506">K354-K$124</f>
        <v>104988</v>
      </c>
      <c r="L517">
        <f t="shared" si="506"/>
        <v>3587</v>
      </c>
      <c r="M517" s="17">
        <f t="shared" si="478"/>
        <v>2.5084617751545499E-2</v>
      </c>
    </row>
    <row r="518" spans="1:13">
      <c r="A518" s="16">
        <v>44243</v>
      </c>
      <c r="B518">
        <f>B355-B240</f>
        <v>1520028</v>
      </c>
      <c r="D518">
        <f t="shared" si="465"/>
        <v>143621</v>
      </c>
      <c r="E518">
        <f t="shared" ref="E518:H518" si="507">E355</f>
        <v>34480</v>
      </c>
      <c r="F518">
        <f t="shared" si="507"/>
        <v>1163</v>
      </c>
      <c r="G518">
        <f t="shared" si="507"/>
        <v>1005</v>
      </c>
      <c r="H518">
        <f t="shared" si="507"/>
        <v>158</v>
      </c>
      <c r="J518">
        <f>J355</f>
        <v>33317</v>
      </c>
      <c r="K518">
        <f t="shared" ref="K518:L518" si="508">K355-K$124</f>
        <v>105660</v>
      </c>
      <c r="L518">
        <f t="shared" si="508"/>
        <v>3609</v>
      </c>
      <c r="M518" s="17">
        <f t="shared" si="478"/>
        <v>2.5128637177014503E-2</v>
      </c>
    </row>
    <row r="519" spans="1:13">
      <c r="A519" s="16">
        <v>44244</v>
      </c>
      <c r="B519">
        <f>B356-B241</f>
        <v>1538629</v>
      </c>
      <c r="D519">
        <f t="shared" si="465"/>
        <v>144105</v>
      </c>
      <c r="E519">
        <f t="shared" ref="E519:H519" si="509">E356</f>
        <v>33655</v>
      </c>
      <c r="F519">
        <f t="shared" si="509"/>
        <v>1115</v>
      </c>
      <c r="G519">
        <f t="shared" si="509"/>
        <v>961</v>
      </c>
      <c r="H519">
        <f t="shared" si="509"/>
        <v>154</v>
      </c>
      <c r="J519">
        <f>J356</f>
        <v>32540</v>
      </c>
      <c r="K519">
        <f t="shared" ref="K519:L519" si="510">K356-K$124</f>
        <v>106945</v>
      </c>
      <c r="L519">
        <f t="shared" si="510"/>
        <v>3633</v>
      </c>
      <c r="M519" s="17">
        <f t="shared" si="478"/>
        <v>2.5210783803476633E-2</v>
      </c>
    </row>
    <row r="520" spans="1:13">
      <c r="A520" s="16">
        <v>44245</v>
      </c>
      <c r="B520">
        <f>B357-B242</f>
        <v>1558427</v>
      </c>
      <c r="D520">
        <f t="shared" si="465"/>
        <v>144585</v>
      </c>
      <c r="E520">
        <f t="shared" ref="E520:H520" si="511">E357</f>
        <v>33004</v>
      </c>
      <c r="F520">
        <f t="shared" si="511"/>
        <v>1075</v>
      </c>
      <c r="G520">
        <f t="shared" si="511"/>
        <v>930</v>
      </c>
      <c r="H520">
        <f t="shared" si="511"/>
        <v>145</v>
      </c>
      <c r="J520">
        <f>J357</f>
        <v>31929</v>
      </c>
      <c r="K520">
        <f t="shared" ref="K520:L520" si="512">K357-K$124</f>
        <v>108050</v>
      </c>
      <c r="L520">
        <f t="shared" si="512"/>
        <v>3659</v>
      </c>
      <c r="M520" s="17">
        <f t="shared" si="478"/>
        <v>2.5306912888612237E-2</v>
      </c>
    </row>
    <row r="521" spans="1:13">
      <c r="A521" s="16">
        <v>44246</v>
      </c>
      <c r="B521">
        <f>B358-B243</f>
        <v>1574309</v>
      </c>
      <c r="D521">
        <f t="shared" si="465"/>
        <v>145025</v>
      </c>
      <c r="E521">
        <f t="shared" ref="E521:H521" si="513">E358</f>
        <v>31569</v>
      </c>
      <c r="F521">
        <f t="shared" si="513"/>
        <v>1034</v>
      </c>
      <c r="G521">
        <f t="shared" si="513"/>
        <v>884</v>
      </c>
      <c r="H521">
        <f t="shared" si="513"/>
        <v>150</v>
      </c>
      <c r="J521">
        <f>J358</f>
        <v>30535</v>
      </c>
      <c r="K521">
        <f t="shared" ref="K521:L521" si="514">K358-K$124</f>
        <v>109903</v>
      </c>
      <c r="L521">
        <f t="shared" si="514"/>
        <v>3681</v>
      </c>
      <c r="M521" s="17">
        <f t="shared" si="478"/>
        <v>2.5381830718841578E-2</v>
      </c>
    </row>
    <row r="522" spans="1:13">
      <c r="A522" s="16">
        <v>44247</v>
      </c>
      <c r="B522">
        <f>B359-B244</f>
        <v>1590117</v>
      </c>
      <c r="D522">
        <f t="shared" si="465"/>
        <v>145499</v>
      </c>
      <c r="E522">
        <f t="shared" ref="E522:H522" si="515">E359</f>
        <v>29906</v>
      </c>
      <c r="F522">
        <f t="shared" si="515"/>
        <v>1007</v>
      </c>
      <c r="G522">
        <f t="shared" si="515"/>
        <v>862</v>
      </c>
      <c r="H522">
        <f t="shared" si="515"/>
        <v>145</v>
      </c>
      <c r="J522">
        <f>J359</f>
        <v>28899</v>
      </c>
      <c r="K522">
        <f t="shared" ref="K522:L522" si="516">K359-K$124</f>
        <v>112022</v>
      </c>
      <c r="L522">
        <f t="shared" si="516"/>
        <v>3699</v>
      </c>
      <c r="M522" s="17">
        <f t="shared" si="478"/>
        <v>2.5422855139897869E-2</v>
      </c>
    </row>
    <row r="523" spans="1:13">
      <c r="A523" s="16">
        <v>44248</v>
      </c>
      <c r="B523">
        <f>B360-B245</f>
        <v>1602803</v>
      </c>
      <c r="D523">
        <f t="shared" si="465"/>
        <v>145910</v>
      </c>
      <c r="E523">
        <f t="shared" ref="E523:H523" si="517">E360</f>
        <v>29180</v>
      </c>
      <c r="F523">
        <f t="shared" si="517"/>
        <v>989</v>
      </c>
      <c r="G523">
        <f t="shared" si="517"/>
        <v>846</v>
      </c>
      <c r="H523">
        <f t="shared" si="517"/>
        <v>143</v>
      </c>
      <c r="J523">
        <f>J360</f>
        <v>28191</v>
      </c>
      <c r="K523">
        <f t="shared" ref="K523:L523" si="518">K360-K$124</f>
        <v>113141</v>
      </c>
      <c r="L523">
        <f t="shared" si="518"/>
        <v>3717</v>
      </c>
      <c r="M523" s="17">
        <f t="shared" si="478"/>
        <v>2.5474607634843396E-2</v>
      </c>
    </row>
    <row r="524" spans="1:13">
      <c r="A524" s="16">
        <v>44249</v>
      </c>
      <c r="B524">
        <f>B361-B246</f>
        <v>1614068</v>
      </c>
      <c r="D524">
        <f t="shared" si="465"/>
        <v>146322</v>
      </c>
      <c r="E524">
        <f t="shared" ref="E524:H524" si="519">E361</f>
        <v>29367</v>
      </c>
      <c r="F524">
        <f t="shared" si="519"/>
        <v>985</v>
      </c>
      <c r="G524">
        <f t="shared" si="519"/>
        <v>843</v>
      </c>
      <c r="H524">
        <f t="shared" si="519"/>
        <v>142</v>
      </c>
      <c r="J524">
        <f>J361</f>
        <v>28382</v>
      </c>
      <c r="K524">
        <f t="shared" ref="K524:L524" si="520">K361-K$124</f>
        <v>113347</v>
      </c>
      <c r="L524">
        <f t="shared" si="520"/>
        <v>3736</v>
      </c>
      <c r="M524" s="17">
        <f t="shared" si="478"/>
        <v>2.5532729186315113E-2</v>
      </c>
    </row>
    <row r="525" spans="1:13">
      <c r="A525" s="16">
        <v>44250</v>
      </c>
      <c r="B525">
        <f>B362-B247</f>
        <v>1631141</v>
      </c>
      <c r="D525">
        <f t="shared" si="465"/>
        <v>146774</v>
      </c>
      <c r="E525">
        <f t="shared" ref="E525:H525" si="521">E362</f>
        <v>28657</v>
      </c>
      <c r="F525">
        <f t="shared" si="521"/>
        <v>953</v>
      </c>
      <c r="G525">
        <f t="shared" si="521"/>
        <v>818</v>
      </c>
      <c r="H525">
        <f t="shared" si="521"/>
        <v>135</v>
      </c>
      <c r="J525">
        <f>J362</f>
        <v>27704</v>
      </c>
      <c r="K525">
        <f t="shared" ref="K525:L525" si="522">K362-K$124</f>
        <v>114488</v>
      </c>
      <c r="L525">
        <f t="shared" si="522"/>
        <v>3757</v>
      </c>
      <c r="M525" s="17">
        <f t="shared" si="478"/>
        <v>2.5597176611661467E-2</v>
      </c>
    </row>
    <row r="526" spans="1:13">
      <c r="A526" s="16">
        <v>44251</v>
      </c>
      <c r="B526">
        <f>B363-B248</f>
        <v>1649034</v>
      </c>
      <c r="D526">
        <f t="shared" si="465"/>
        <v>147316</v>
      </c>
      <c r="E526">
        <f t="shared" ref="E526:H526" si="523">E363</f>
        <v>27690</v>
      </c>
      <c r="F526">
        <f t="shared" si="523"/>
        <v>946</v>
      </c>
      <c r="G526">
        <f t="shared" si="523"/>
        <v>816</v>
      </c>
      <c r="H526">
        <f t="shared" si="523"/>
        <v>130</v>
      </c>
      <c r="J526">
        <f>J363</f>
        <v>26744</v>
      </c>
      <c r="K526">
        <f t="shared" ref="K526:L526" si="524">K363-K$124</f>
        <v>115976</v>
      </c>
      <c r="L526">
        <f t="shared" si="524"/>
        <v>3778</v>
      </c>
      <c r="M526" s="17">
        <f t="shared" si="478"/>
        <v>2.5645551060305739E-2</v>
      </c>
    </row>
    <row r="527" spans="1:13">
      <c r="A527" s="16">
        <v>44252</v>
      </c>
      <c r="B527">
        <f>B364-B249</f>
        <v>1666187</v>
      </c>
      <c r="D527">
        <f t="shared" si="465"/>
        <v>147929</v>
      </c>
      <c r="E527">
        <f t="shared" ref="E527:H527" si="525">E364</f>
        <v>27026</v>
      </c>
      <c r="F527">
        <f t="shared" si="525"/>
        <v>930</v>
      </c>
      <c r="G527">
        <f t="shared" si="525"/>
        <v>799</v>
      </c>
      <c r="H527">
        <f t="shared" si="525"/>
        <v>131</v>
      </c>
      <c r="J527">
        <f>J364</f>
        <v>26096</v>
      </c>
      <c r="K527">
        <f t="shared" ref="K527:L527" si="526">K364-K$124</f>
        <v>117238</v>
      </c>
      <c r="L527">
        <f t="shared" si="526"/>
        <v>3793</v>
      </c>
      <c r="M527" s="17">
        <f t="shared" si="478"/>
        <v>2.5640678974372839E-2</v>
      </c>
    </row>
    <row r="528" spans="1:13">
      <c r="A528" s="16">
        <v>44253</v>
      </c>
      <c r="B528">
        <f>B365-B250</f>
        <v>1682742</v>
      </c>
      <c r="D528">
        <f t="shared" si="465"/>
        <v>148507</v>
      </c>
      <c r="E528">
        <f t="shared" ref="E528:H528" si="527">E365</f>
        <v>26597</v>
      </c>
      <c r="F528">
        <f t="shared" si="527"/>
        <v>908</v>
      </c>
      <c r="G528">
        <f t="shared" si="527"/>
        <v>776</v>
      </c>
      <c r="H528">
        <f t="shared" si="527"/>
        <v>132</v>
      </c>
      <c r="J528">
        <f>J365</f>
        <v>25689</v>
      </c>
      <c r="K528">
        <f t="shared" ref="K528:L528" si="528">K365-K$124</f>
        <v>118224</v>
      </c>
      <c r="L528">
        <f t="shared" si="528"/>
        <v>3814</v>
      </c>
      <c r="M528" s="17">
        <f t="shared" si="478"/>
        <v>2.5682291070454593E-2</v>
      </c>
    </row>
    <row r="529" spans="1:13">
      <c r="A529" s="16">
        <v>44254</v>
      </c>
      <c r="B529">
        <f>B366-B251</f>
        <v>1699295</v>
      </c>
      <c r="D529">
        <f t="shared" si="465"/>
        <v>149025</v>
      </c>
      <c r="E529">
        <f t="shared" ref="E529:H529" si="529">E366</f>
        <v>25771</v>
      </c>
      <c r="F529">
        <f t="shared" si="529"/>
        <v>868</v>
      </c>
      <c r="G529">
        <f t="shared" si="529"/>
        <v>734</v>
      </c>
      <c r="H529">
        <f t="shared" si="529"/>
        <v>134</v>
      </c>
      <c r="J529">
        <f>J366</f>
        <v>24903</v>
      </c>
      <c r="K529">
        <f t="shared" ref="K529:L529" si="530">K366-K$124</f>
        <v>119547</v>
      </c>
      <c r="L529">
        <f t="shared" si="530"/>
        <v>3835</v>
      </c>
      <c r="M529" s="17">
        <f t="shared" si="478"/>
        <v>2.5733937258849187E-2</v>
      </c>
    </row>
    <row r="530" spans="1:13">
      <c r="A530" s="16">
        <v>44255</v>
      </c>
      <c r="B530">
        <f t="shared" ref="B530:B537" si="531">B367-B252</f>
        <v>1714588</v>
      </c>
      <c r="D530">
        <f>D367-D$124</f>
        <v>149478</v>
      </c>
      <c r="E530">
        <f t="shared" ref="E530:H530" si="532">E367</f>
        <v>25982</v>
      </c>
      <c r="F530">
        <f t="shared" si="532"/>
        <v>858</v>
      </c>
      <c r="G530">
        <f t="shared" si="532"/>
        <v>725</v>
      </c>
      <c r="H530">
        <f t="shared" si="532"/>
        <v>133</v>
      </c>
      <c r="J530">
        <f t="shared" ref="J530:J537" si="533">J367</f>
        <v>25124</v>
      </c>
      <c r="K530">
        <f t="shared" ref="K530:L530" si="534">K367-K$124</f>
        <v>119768</v>
      </c>
      <c r="L530">
        <f t="shared" si="534"/>
        <v>3856</v>
      </c>
      <c r="M530" s="17">
        <f t="shared" si="478"/>
        <v>2.5796438271852715E-2</v>
      </c>
    </row>
    <row r="531" spans="1:13">
      <c r="A531" s="16">
        <v>44256</v>
      </c>
      <c r="B531">
        <f t="shared" si="531"/>
        <v>1725927</v>
      </c>
      <c r="D531">
        <f>D368-D$124</f>
        <v>149956</v>
      </c>
      <c r="E531">
        <f t="shared" ref="E531:H531" si="535">E368</f>
        <v>26181</v>
      </c>
      <c r="F531">
        <f t="shared" si="535"/>
        <v>858</v>
      </c>
      <c r="G531">
        <f t="shared" si="535"/>
        <v>726</v>
      </c>
      <c r="H531">
        <f t="shared" si="535"/>
        <v>132</v>
      </c>
      <c r="J531">
        <f t="shared" si="533"/>
        <v>25323</v>
      </c>
      <c r="K531">
        <f t="shared" ref="K531:L531" si="536">K368-K$124</f>
        <v>120029</v>
      </c>
      <c r="L531">
        <f t="shared" si="536"/>
        <v>3874</v>
      </c>
      <c r="M531" s="17">
        <f t="shared" si="478"/>
        <v>2.5834244711782122E-2</v>
      </c>
    </row>
    <row r="532" spans="1:13">
      <c r="A532" s="16">
        <v>44257</v>
      </c>
      <c r="B532">
        <f t="shared" si="531"/>
        <v>1742239</v>
      </c>
      <c r="D532">
        <f>D369-D$124</f>
        <v>150522</v>
      </c>
      <c r="E532">
        <f t="shared" ref="E532:H532" si="537">E369</f>
        <v>25729</v>
      </c>
      <c r="F532">
        <f t="shared" si="537"/>
        <v>849</v>
      </c>
      <c r="G532">
        <f t="shared" si="537"/>
        <v>726</v>
      </c>
      <c r="H532">
        <f t="shared" si="537"/>
        <v>123</v>
      </c>
      <c r="J532">
        <f t="shared" si="533"/>
        <v>24880</v>
      </c>
      <c r="K532">
        <f t="shared" ref="K532:L532" si="538">K369-K$124</f>
        <v>121033</v>
      </c>
      <c r="L532">
        <f t="shared" si="538"/>
        <v>3888</v>
      </c>
      <c r="M532" s="17">
        <f t="shared" si="478"/>
        <v>2.5830111212978835E-2</v>
      </c>
    </row>
    <row r="533" spans="1:13">
      <c r="A533" s="16">
        <v>44258</v>
      </c>
      <c r="B533">
        <f t="shared" si="531"/>
        <v>1760516</v>
      </c>
      <c r="D533">
        <f>D370-D$124</f>
        <v>151061</v>
      </c>
      <c r="E533">
        <f t="shared" ref="E533:H533" si="539">E370</f>
        <v>25129</v>
      </c>
      <c r="F533">
        <f t="shared" si="539"/>
        <v>813</v>
      </c>
      <c r="G533">
        <f t="shared" si="539"/>
        <v>696</v>
      </c>
      <c r="H533">
        <f t="shared" si="539"/>
        <v>117</v>
      </c>
      <c r="J533">
        <f t="shared" si="533"/>
        <v>24316</v>
      </c>
      <c r="K533">
        <f t="shared" ref="K533:L533" si="540">K370-K$124</f>
        <v>122155</v>
      </c>
      <c r="L533">
        <f t="shared" si="540"/>
        <v>3905</v>
      </c>
      <c r="M533" s="17">
        <f t="shared" si="478"/>
        <v>2.5850484241465368E-2</v>
      </c>
    </row>
    <row r="534" spans="1:13">
      <c r="A534" s="16">
        <v>44259</v>
      </c>
      <c r="B534">
        <f t="shared" si="531"/>
        <v>1778895</v>
      </c>
      <c r="D534">
        <f>D371-D$124</f>
        <v>151621</v>
      </c>
      <c r="E534">
        <f t="shared" ref="E534:H534" si="541">E371</f>
        <v>24545</v>
      </c>
      <c r="F534">
        <f t="shared" si="541"/>
        <v>794</v>
      </c>
      <c r="G534">
        <f t="shared" si="541"/>
        <v>676</v>
      </c>
      <c r="H534">
        <f t="shared" si="541"/>
        <v>118</v>
      </c>
      <c r="J534">
        <f t="shared" si="533"/>
        <v>23751</v>
      </c>
      <c r="K534">
        <f t="shared" ref="K534:L534" si="542">K371-K$124</f>
        <v>123285</v>
      </c>
      <c r="L534">
        <f t="shared" si="542"/>
        <v>3919</v>
      </c>
      <c r="M534" s="17">
        <f t="shared" si="478"/>
        <v>2.5847343046147962E-2</v>
      </c>
    </row>
    <row r="535" spans="1:13">
      <c r="A535" s="16">
        <v>44260</v>
      </c>
      <c r="B535">
        <f t="shared" si="531"/>
        <v>1793200</v>
      </c>
      <c r="D535">
        <f>D372-D$124</f>
        <v>152140</v>
      </c>
      <c r="E535">
        <f t="shared" ref="E535:H535" si="543">E372</f>
        <v>22678</v>
      </c>
      <c r="F535">
        <f t="shared" si="543"/>
        <v>790</v>
      </c>
      <c r="G535">
        <f t="shared" si="543"/>
        <v>670</v>
      </c>
      <c r="H535">
        <f t="shared" si="543"/>
        <v>120</v>
      </c>
      <c r="J535">
        <f t="shared" si="533"/>
        <v>21888</v>
      </c>
      <c r="K535">
        <f t="shared" ref="K535:L535" si="544">K372-K$124</f>
        <v>125659</v>
      </c>
      <c r="L535">
        <f t="shared" si="544"/>
        <v>3931</v>
      </c>
      <c r="M535" s="17">
        <f t="shared" si="478"/>
        <v>2.5838043906927829E-2</v>
      </c>
    </row>
    <row r="536" spans="1:13">
      <c r="A536" s="16">
        <v>44261</v>
      </c>
      <c r="B536">
        <f t="shared" si="531"/>
        <v>1809597</v>
      </c>
      <c r="D536">
        <f>D373-D$124</f>
        <v>152732</v>
      </c>
      <c r="E536">
        <f t="shared" ref="E536:H536" si="545">E373</f>
        <v>19727</v>
      </c>
      <c r="F536">
        <f t="shared" si="545"/>
        <v>783</v>
      </c>
      <c r="G536">
        <f t="shared" si="545"/>
        <v>662</v>
      </c>
      <c r="H536">
        <f t="shared" si="545"/>
        <v>121</v>
      </c>
      <c r="J536">
        <f t="shared" si="533"/>
        <v>18944</v>
      </c>
      <c r="K536">
        <f t="shared" ref="K536:L536" si="546">K373-K$124</f>
        <v>129192</v>
      </c>
      <c r="L536">
        <f t="shared" si="546"/>
        <v>3941</v>
      </c>
      <c r="M536" s="17">
        <f t="shared" si="478"/>
        <v>2.5803367990990755E-2</v>
      </c>
    </row>
    <row r="537" spans="1:13">
      <c r="A537" s="16">
        <v>44262</v>
      </c>
      <c r="B537">
        <f t="shared" si="531"/>
        <v>1822283</v>
      </c>
      <c r="D537">
        <f>D374-D$124</f>
        <v>153308</v>
      </c>
      <c r="E537">
        <f t="shared" ref="E537:H537" si="547">E374</f>
        <v>16720</v>
      </c>
      <c r="F537">
        <f t="shared" si="547"/>
        <v>780</v>
      </c>
      <c r="G537">
        <f t="shared" si="547"/>
        <v>657</v>
      </c>
      <c r="H537">
        <f t="shared" si="547"/>
        <v>123</v>
      </c>
      <c r="J537">
        <f t="shared" si="533"/>
        <v>15940</v>
      </c>
      <c r="K537">
        <f t="shared" ref="K537:L537" si="548">K374-K$124</f>
        <v>132763</v>
      </c>
      <c r="L537">
        <f t="shared" si="548"/>
        <v>3953</v>
      </c>
      <c r="M537" s="17">
        <f t="shared" ref="M537" si="549">L537/D537</f>
        <v>2.5784694862629479E-2</v>
      </c>
    </row>
    <row r="538" spans="1:13">
      <c r="A538" s="16"/>
      <c r="M538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K395"/>
  <sheetViews>
    <sheetView showGridLines="0" workbookViewId="0">
      <pane ySplit="15" topLeftCell="A380" activePane="bottomLeft" state="frozen"/>
      <selection pane="bottomLeft" activeCell="A393" sqref="A393:K395"/>
    </sheetView>
  </sheetViews>
  <sheetFormatPr defaultRowHeight="14.4" outlineLevelRow="1"/>
  <cols>
    <col min="2" max="11" width="10.6640625" customWidth="1"/>
  </cols>
  <sheetData>
    <row r="1" spans="1:11" ht="25.5" customHeight="1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1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1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1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1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1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1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1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1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</row>
    <row r="313" spans="1:11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</row>
    <row r="314" spans="1:11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</row>
    <row r="315" spans="1:11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</row>
    <row r="316" spans="1:11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</row>
    <row r="317" spans="1:11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</row>
    <row r="318" spans="1:11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</row>
    <row r="319" spans="1:11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</row>
    <row r="320" spans="1:11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</row>
    <row r="321" spans="1:11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</row>
    <row r="322" spans="1:11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</row>
    <row r="323" spans="1:11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</row>
    <row r="324" spans="1:11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</row>
    <row r="325" spans="1:11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</row>
    <row r="326" spans="1:11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</row>
    <row r="327" spans="1:11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</row>
    <row r="328" spans="1:11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</row>
    <row r="329" spans="1:11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</row>
    <row r="330" spans="1:11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</row>
    <row r="331" spans="1:11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</row>
    <row r="332" spans="1:11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</row>
    <row r="333" spans="1:11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</row>
    <row r="334" spans="1:11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</row>
    <row r="335" spans="1:11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</row>
    <row r="336" spans="1:11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</row>
    <row r="337" spans="1:11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</row>
    <row r="338" spans="1:11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</row>
    <row r="339" spans="1:11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</row>
    <row r="340" spans="1:11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</row>
    <row r="341" spans="1:11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</row>
    <row r="342" spans="1:11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</row>
    <row r="343" spans="1:11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</row>
    <row r="344" spans="1:11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</row>
    <row r="345" spans="1:11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</row>
    <row r="346" spans="1:11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</row>
    <row r="347" spans="1:11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</row>
    <row r="348" spans="1:11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</row>
    <row r="349" spans="1:11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</row>
    <row r="350" spans="1:11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</row>
    <row r="351" spans="1:11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</row>
    <row r="352" spans="1:11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</row>
    <row r="353" spans="1:11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</row>
    <row r="354" spans="1:11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</row>
    <row r="355" spans="1:11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</row>
    <row r="356" spans="1:11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</row>
    <row r="357" spans="1:11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</row>
    <row r="358" spans="1:11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</row>
    <row r="359" spans="1:11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</row>
    <row r="360" spans="1:11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</row>
    <row r="361" spans="1:11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</row>
    <row r="362" spans="1:11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</row>
    <row r="363" spans="1:11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</row>
    <row r="364" spans="1:11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</row>
    <row r="365" spans="1:11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</row>
    <row r="366" spans="1:11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</row>
    <row r="367" spans="1:11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</row>
    <row r="368" spans="1:11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</row>
    <row r="369" spans="1:11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</row>
    <row r="370" spans="1:11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</row>
    <row r="371" spans="1:11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</row>
    <row r="372" spans="1:11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</row>
    <row r="373" spans="1:11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</row>
    <row r="374" spans="1:11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</row>
    <row r="375" spans="1:11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</row>
    <row r="376" spans="1:11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</row>
    <row r="377" spans="1:11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</row>
    <row r="378" spans="1:11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</row>
    <row r="379" spans="1:11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</row>
    <row r="380" spans="1:11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</row>
    <row r="381" spans="1:11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</row>
    <row r="382" spans="1:11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</row>
    <row r="383" spans="1:11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</row>
    <row r="384" spans="1:11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</row>
    <row r="385" spans="1:11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</row>
    <row r="386" spans="1:11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</row>
    <row r="387" spans="1:11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</row>
    <row r="388" spans="1:11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</row>
    <row r="389" spans="1:11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</row>
    <row r="390" spans="1:11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</row>
    <row r="391" spans="1:11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</row>
    <row r="392" spans="1:11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</row>
    <row r="393" spans="1:11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</row>
    <row r="394" spans="1:11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</row>
    <row r="395" spans="1:11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395"/>
  <sheetViews>
    <sheetView showGridLines="0" workbookViewId="0">
      <pane ySplit="15" topLeftCell="A377" activePane="bottomLeft" state="frozen"/>
      <selection pane="bottomLeft" activeCell="A390" sqref="A390:K395"/>
    </sheetView>
  </sheetViews>
  <sheetFormatPr defaultRowHeight="14.4" outlineLevelRow="1"/>
  <cols>
    <col min="2" max="11" width="10.6640625" customWidth="1"/>
  </cols>
  <sheetData>
    <row r="1" spans="1:11" ht="25.5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395"/>
  <sheetViews>
    <sheetView showGridLines="0" workbookViewId="0">
      <pane ySplit="15" topLeftCell="A378" activePane="bottomLeft" state="frozen"/>
      <selection pane="bottomLeft" activeCell="A388" sqref="A388:I395"/>
    </sheetView>
  </sheetViews>
  <sheetFormatPr defaultRowHeight="14.4" outlineLevelRow="1" outlineLevelCol="1"/>
  <cols>
    <col min="2" max="9" width="10.6640625" customWidth="1"/>
    <col min="10" max="11" width="10.6640625" hidden="1" customWidth="1" outlineLevel="1"/>
    <col min="12" max="13" width="10.88671875" hidden="1" customWidth="1" outlineLevel="1"/>
    <col min="14" max="14" width="9.109375" collapsed="1"/>
  </cols>
  <sheetData>
    <row r="1" spans="1:13" ht="25.5" customHeight="1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1.8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N452"/>
  <sheetViews>
    <sheetView workbookViewId="0">
      <pane xSplit="1" ySplit="24" topLeftCell="B353" activePane="bottomRight" state="frozen"/>
      <selection pane="topRight" activeCell="B1" sqref="B1"/>
      <selection pane="bottomLeft" activeCell="A25" sqref="A25"/>
      <selection pane="bottomRight" activeCell="C369" sqref="C369"/>
    </sheetView>
  </sheetViews>
  <sheetFormatPr defaultRowHeight="14.4" outlineLevelRow="2"/>
  <cols>
    <col min="1" max="1" width="12.6640625" bestFit="1" customWidth="1"/>
    <col min="2" max="12" width="10.6640625" customWidth="1"/>
    <col min="13" max="13" width="9.21875" customWidth="1"/>
  </cols>
  <sheetData>
    <row r="1" spans="1:14" ht="15.6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</row>
    <row r="3" spans="1:14" ht="15" hidden="1" customHeight="1" outlineLevel="1">
      <c r="A3" s="4">
        <v>43891</v>
      </c>
      <c r="F3" s="5"/>
      <c r="G3" s="5"/>
      <c r="J3" s="5"/>
    </row>
    <row r="4" spans="1:14" ht="15" hidden="1" customHeight="1" outlineLevel="1">
      <c r="A4" s="4">
        <v>43892</v>
      </c>
      <c r="F4" s="5"/>
      <c r="G4" s="5"/>
      <c r="J4" s="5"/>
    </row>
    <row r="5" spans="1:14" ht="15" hidden="1" customHeight="1" outlineLevel="1">
      <c r="A5" s="4">
        <v>43893</v>
      </c>
      <c r="F5" s="5"/>
      <c r="G5" s="5"/>
      <c r="J5" s="5"/>
    </row>
    <row r="6" spans="1:14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4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4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4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4" ht="15" hidden="1" customHeight="1" outlineLevel="1">
      <c r="A10" s="4">
        <v>43898</v>
      </c>
      <c r="F10" s="5"/>
      <c r="G10" s="5"/>
      <c r="H10">
        <v>0</v>
      </c>
      <c r="J10" s="5"/>
    </row>
    <row r="11" spans="1:14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4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4" ht="15" hidden="1" customHeight="1" outlineLevel="1">
      <c r="A13" s="4">
        <v>43901</v>
      </c>
      <c r="F13" s="5"/>
      <c r="G13" s="5"/>
      <c r="H13">
        <v>1</v>
      </c>
      <c r="J13" s="5"/>
    </row>
    <row r="14" spans="1:14" ht="15" hidden="1" customHeight="1" outlineLevel="1">
      <c r="A14" s="4">
        <v>43902</v>
      </c>
      <c r="F14" s="5"/>
      <c r="G14" s="5"/>
      <c r="H14">
        <v>5</v>
      </c>
      <c r="J14" s="5"/>
    </row>
    <row r="15" spans="1:14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4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1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1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1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1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1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1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1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1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1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1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1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1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1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1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1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1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1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1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1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1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1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1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1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1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1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1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1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1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1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1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1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1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1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1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1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1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1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1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1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1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1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1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1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1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1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1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1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1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1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1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1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1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1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1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1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1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1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1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1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1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1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1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1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 t="shared" ref="M306" si="44">D306/B306</f>
        <v>0.16195539419087138</v>
      </c>
      <c r="N306" s="2">
        <f t="shared" si="41"/>
        <v>0.2506019261637239</v>
      </c>
    </row>
    <row r="307" spans="1:14" hidden="1" outlineLevel="1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5">D307/B307</f>
        <v>0.13108501455384924</v>
      </c>
      <c r="N307" s="2">
        <f t="shared" si="41"/>
        <v>0.20444583594239199</v>
      </c>
    </row>
    <row r="308" spans="1:14" hidden="1" outlineLevel="1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5"/>
        <v>0.11519286276567831</v>
      </c>
      <c r="N308" s="2">
        <f t="shared" si="41"/>
        <v>0.18103092783505154</v>
      </c>
    </row>
    <row r="309" spans="1:14" hidden="1" outlineLevel="1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5"/>
        <v>0.1537391304347826</v>
      </c>
      <c r="N309" s="2">
        <f t="shared" si="41"/>
        <v>0.24548736462093862</v>
      </c>
    </row>
    <row r="310" spans="1:14" hidden="1" outlineLevel="1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5"/>
        <v>0.1472496473906911</v>
      </c>
      <c r="N310" s="2">
        <f>D310/C310</f>
        <v>0.22888044431452792</v>
      </c>
    </row>
    <row r="311" spans="1:14" hidden="1" outlineLevel="1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5"/>
        <v>0.13546769966959096</v>
      </c>
      <c r="N311" s="2">
        <f t="shared" si="41"/>
        <v>0.22935956790123457</v>
      </c>
    </row>
    <row r="312" spans="1:14" hidden="1" outlineLevel="1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5"/>
        <v>0.11422197434467374</v>
      </c>
      <c r="N312" s="2">
        <f t="shared" si="41"/>
        <v>0.18689541887205693</v>
      </c>
    </row>
    <row r="313" spans="1:14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6">SUM(D306:D312)</f>
        <v>9419</v>
      </c>
      <c r="E313" s="3">
        <f t="shared" si="46"/>
        <v>3322</v>
      </c>
      <c r="F313" s="3">
        <f t="shared" si="46"/>
        <v>-75</v>
      </c>
      <c r="G313" s="3">
        <f t="shared" si="46"/>
        <v>-75</v>
      </c>
      <c r="H313" s="3">
        <f t="shared" si="46"/>
        <v>0</v>
      </c>
      <c r="I313" s="3"/>
      <c r="J313" s="3">
        <f t="shared" si="46"/>
        <v>3397</v>
      </c>
      <c r="K313" s="3">
        <f t="shared" si="46"/>
        <v>5777</v>
      </c>
      <c r="L313" s="3">
        <f t="shared" si="46"/>
        <v>320</v>
      </c>
      <c r="M313" s="2">
        <f t="shared" si="45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5"/>
        <v>0.13229481515926528</v>
      </c>
      <c r="N314" s="2">
        <f t="shared" ref="N314" si="47"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 t="shared" ref="M315" si="48">D315/B315</f>
        <v>0.12986169126520003</v>
      </c>
      <c r="N315" s="2">
        <f t="shared" ref="N315" si="49"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50">D316/B316</f>
        <v>0.12855409153952843</v>
      </c>
      <c r="N316" s="2">
        <f t="shared" ref="N316:N321" si="51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50"/>
        <v>0.12229467914185804</v>
      </c>
      <c r="N317" s="2">
        <f t="shared" si="51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50"/>
        <v>0.13614602034709755</v>
      </c>
      <c r="N318" s="2">
        <f t="shared" si="51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50"/>
        <v>0.11402298850574713</v>
      </c>
      <c r="N319" s="2">
        <f t="shared" si="51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50"/>
        <v>0.12567634038366945</v>
      </c>
      <c r="N320" s="2">
        <f t="shared" si="51"/>
        <v>0.20346406529962174</v>
      </c>
    </row>
    <row r="321" spans="1:14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52">SUM(D314:D320)</f>
        <v>8941</v>
      </c>
      <c r="E321" s="3">
        <f t="shared" si="52"/>
        <v>-738</v>
      </c>
      <c r="F321" s="3">
        <f t="shared" si="52"/>
        <v>-183</v>
      </c>
      <c r="G321" s="3">
        <f t="shared" si="52"/>
        <v>-155</v>
      </c>
      <c r="H321" s="3">
        <f t="shared" si="52"/>
        <v>-28</v>
      </c>
      <c r="I321" s="3"/>
      <c r="J321" s="3">
        <f t="shared" si="52"/>
        <v>-555</v>
      </c>
      <c r="K321" s="3">
        <f t="shared" si="52"/>
        <v>9426</v>
      </c>
      <c r="L321" s="3">
        <f t="shared" si="52"/>
        <v>253</v>
      </c>
      <c r="M321" s="2">
        <f t="shared" si="50"/>
        <v>0.1267777383906416</v>
      </c>
      <c r="N321" s="2">
        <f t="shared" si="51"/>
        <v>0.21216363722651987</v>
      </c>
    </row>
    <row r="322" spans="1:14" hidden="1" outlineLevel="1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 t="shared" ref="M322" si="53">D322/B322</f>
        <v>0.10946816122108276</v>
      </c>
      <c r="N322" s="2">
        <f t="shared" ref="N322" si="54">D322/C322</f>
        <v>0.19014084507042253</v>
      </c>
    </row>
    <row r="323" spans="1:14" hidden="1" outlineLevel="1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55">D323/B323</f>
        <v>0.11519165161549268</v>
      </c>
      <c r="N323" s="2">
        <f t="shared" ref="N323:N329" si="56">D323/C323</f>
        <v>0.19523809523809524</v>
      </c>
    </row>
    <row r="324" spans="1:14" hidden="1" outlineLevel="1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55"/>
        <v>0.10737202338514187</v>
      </c>
      <c r="N324" s="2">
        <f t="shared" si="56"/>
        <v>0.17651195499296765</v>
      </c>
    </row>
    <row r="325" spans="1:14" hidden="1" outlineLevel="1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55"/>
        <v>0.11116943103086289</v>
      </c>
      <c r="N325" s="2">
        <f t="shared" si="56"/>
        <v>0.1787945297990883</v>
      </c>
    </row>
    <row r="326" spans="1:14" hidden="1" outlineLevel="1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55"/>
        <v>0.10478288231592196</v>
      </c>
      <c r="N326" s="2">
        <f t="shared" si="56"/>
        <v>0.22185209860093272</v>
      </c>
    </row>
    <row r="327" spans="1:14" hidden="1" outlineLevel="1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55"/>
        <v>0.11215365934429848</v>
      </c>
      <c r="N327" s="2">
        <f t="shared" si="56"/>
        <v>0.17104377104377105</v>
      </c>
    </row>
    <row r="328" spans="1:14" hidden="1" outlineLevel="1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55"/>
        <v>0.11389906963631238</v>
      </c>
      <c r="N328" s="2">
        <f t="shared" si="56"/>
        <v>0.18426453819840366</v>
      </c>
    </row>
    <row r="329" spans="1:14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7">SUM(D322:D328)</f>
        <v>6701</v>
      </c>
      <c r="E329" s="3">
        <f t="shared" si="57"/>
        <v>-4027</v>
      </c>
      <c r="F329" s="3">
        <f t="shared" si="57"/>
        <v>-156</v>
      </c>
      <c r="G329" s="3">
        <f t="shared" si="57"/>
        <v>-141</v>
      </c>
      <c r="H329" s="3">
        <f t="shared" si="57"/>
        <v>-15</v>
      </c>
      <c r="I329" s="3">
        <f t="shared" si="57"/>
        <v>106</v>
      </c>
      <c r="J329" s="3">
        <f t="shared" si="57"/>
        <v>-3871</v>
      </c>
      <c r="K329" s="3">
        <f t="shared" si="57"/>
        <v>10520</v>
      </c>
      <c r="L329" s="3">
        <f t="shared" si="57"/>
        <v>208</v>
      </c>
      <c r="M329" s="2">
        <f t="shared" si="55"/>
        <v>0.11061771600250916</v>
      </c>
      <c r="N329" s="2">
        <f t="shared" si="56"/>
        <v>0.18757172848145556</v>
      </c>
    </row>
    <row r="330" spans="1:14" hidden="1" outlineLevel="1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 t="shared" ref="M330" si="58">D330/B330</f>
        <v>0.12889578338739247</v>
      </c>
      <c r="N330" s="2">
        <f t="shared" ref="N330" si="59">D330/C330</f>
        <v>0.19723780750971084</v>
      </c>
    </row>
    <row r="331" spans="1:14" hidden="1" outlineLevel="1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60">D331/B331</f>
        <v>0.11963460268545015</v>
      </c>
      <c r="N331" s="2">
        <f t="shared" ref="N331:N337" si="61">D331/C331</f>
        <v>0.19628024557602022</v>
      </c>
    </row>
    <row r="332" spans="1:14" hidden="1" outlineLevel="1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60"/>
        <v>0.10677762181672348</v>
      </c>
      <c r="N332" s="2">
        <f t="shared" si="61"/>
        <v>0.16527001862197394</v>
      </c>
    </row>
    <row r="333" spans="1:14" hidden="1" outlineLevel="1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60"/>
        <v>9.323211803699348E-2</v>
      </c>
      <c r="N333" s="2">
        <f t="shared" si="61"/>
        <v>0.15425437820626217</v>
      </c>
    </row>
    <row r="334" spans="1:14" hidden="1" outlineLevel="1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60"/>
        <v>9.0146750524109018E-2</v>
      </c>
      <c r="N334" s="2">
        <f t="shared" si="61"/>
        <v>0.14401103230890466</v>
      </c>
    </row>
    <row r="335" spans="1:14" hidden="1" outlineLevel="1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60"/>
        <v>0.12132098936023214</v>
      </c>
      <c r="N335" s="2">
        <f t="shared" si="61"/>
        <v>0.19900271985494106</v>
      </c>
    </row>
    <row r="336" spans="1:14" hidden="1" outlineLevel="1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60"/>
        <v>0.11140807427204952</v>
      </c>
      <c r="N336" s="2">
        <f t="shared" si="61"/>
        <v>0.17277486910994763</v>
      </c>
    </row>
    <row r="337" spans="1:14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62">SUM(D330:D336)</f>
        <v>6339</v>
      </c>
      <c r="E337" s="3">
        <f t="shared" si="62"/>
        <v>-1836</v>
      </c>
      <c r="F337" s="3">
        <f t="shared" si="62"/>
        <v>-170</v>
      </c>
      <c r="G337" s="3">
        <f t="shared" si="62"/>
        <v>-150</v>
      </c>
      <c r="H337" s="3">
        <f t="shared" si="62"/>
        <v>-20</v>
      </c>
      <c r="I337" s="3">
        <f t="shared" si="62"/>
        <v>93</v>
      </c>
      <c r="J337" s="3">
        <f t="shared" si="62"/>
        <v>-1666</v>
      </c>
      <c r="K337" s="3">
        <f t="shared" si="62"/>
        <v>7987</v>
      </c>
      <c r="L337" s="3">
        <f t="shared" si="62"/>
        <v>188</v>
      </c>
      <c r="M337" s="2">
        <f t="shared" si="60"/>
        <v>0.10937041701892718</v>
      </c>
      <c r="N337" s="2">
        <f t="shared" si="61"/>
        <v>0.17443108334938498</v>
      </c>
    </row>
    <row r="338" spans="1:14" hidden="1" outlineLevel="1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 t="shared" ref="M338" si="63">D338/B338</f>
        <v>0.10762548262548262</v>
      </c>
      <c r="N338" s="2">
        <f t="shared" ref="N338" si="64">D338/C338</f>
        <v>0.16971080669710806</v>
      </c>
    </row>
    <row r="339" spans="1:14" hidden="1" outlineLevel="1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65">D339/B339</f>
        <v>0.10288870986304523</v>
      </c>
      <c r="N339" s="2">
        <f t="shared" ref="N339:N345" si="66">D339/C339</f>
        <v>0.17399766446087972</v>
      </c>
    </row>
    <row r="340" spans="1:14" hidden="1" outlineLevel="1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65"/>
        <v>0.10060449050086356</v>
      </c>
      <c r="N340" s="2">
        <f t="shared" si="66"/>
        <v>0.16044069547254261</v>
      </c>
    </row>
    <row r="341" spans="1:14" hidden="1" outlineLevel="1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65"/>
        <v>0.10485556238475723</v>
      </c>
      <c r="N341" s="2">
        <f t="shared" si="66"/>
        <v>0.17741264559068221</v>
      </c>
    </row>
    <row r="342" spans="1:14" hidden="1" outlineLevel="1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65"/>
        <v>0.11124845488257108</v>
      </c>
      <c r="N342" s="2">
        <f t="shared" si="66"/>
        <v>0.1708185053380783</v>
      </c>
    </row>
    <row r="343" spans="1:14" hidden="1" outlineLevel="1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65"/>
        <v>8.3457157008420005E-2</v>
      </c>
      <c r="N343" s="2">
        <f t="shared" si="66"/>
        <v>0.13474610155937625</v>
      </c>
    </row>
    <row r="344" spans="1:14" hidden="1" outlineLevel="1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65"/>
        <v>0.12113676731793961</v>
      </c>
      <c r="N344" s="2">
        <f t="shared" si="66"/>
        <v>0.19802555168408828</v>
      </c>
    </row>
    <row r="345" spans="1:14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67">SUM(D338:D344)</f>
        <v>5087</v>
      </c>
      <c r="E345" s="3">
        <f t="shared" si="67"/>
        <v>-716</v>
      </c>
      <c r="F345" s="3">
        <f t="shared" si="67"/>
        <v>-53</v>
      </c>
      <c r="G345" s="3">
        <f t="shared" si="67"/>
        <v>-49</v>
      </c>
      <c r="H345" s="3">
        <f t="shared" si="67"/>
        <v>-4</v>
      </c>
      <c r="I345" s="3">
        <f t="shared" si="67"/>
        <v>82</v>
      </c>
      <c r="J345" s="3">
        <f t="shared" si="67"/>
        <v>-663</v>
      </c>
      <c r="K345" s="3">
        <f t="shared" si="67"/>
        <v>5660</v>
      </c>
      <c r="L345" s="3">
        <f t="shared" si="67"/>
        <v>143</v>
      </c>
      <c r="M345" s="2">
        <f t="shared" si="65"/>
        <v>0.10500784410866154</v>
      </c>
      <c r="N345" s="2">
        <f t="shared" si="6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 t="shared" ref="M346" si="68">D346/B346</f>
        <v>0.11417530300368874</v>
      </c>
      <c r="N346" s="2">
        <f t="shared" ref="N346" si="69"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70">D347/B347</f>
        <v>0.11297831270580221</v>
      </c>
      <c r="N347" s="2">
        <f t="shared" ref="N347:N353" si="71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70"/>
        <v>0.12757443803695423</v>
      </c>
      <c r="N348" s="2">
        <f t="shared" si="71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70"/>
        <v>0.1777504105090312</v>
      </c>
      <c r="N349" s="2">
        <f t="shared" si="71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70"/>
        <v>0.14965986394557823</v>
      </c>
      <c r="N350" s="2">
        <f t="shared" si="71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70"/>
        <v>0.14411937954054585</v>
      </c>
      <c r="N351" s="2">
        <f t="shared" si="71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70"/>
        <v>0.1656907738566229</v>
      </c>
      <c r="N352" s="2">
        <f t="shared" si="71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72">SUM(D346:D352)</f>
        <v>6931</v>
      </c>
      <c r="E353" s="3">
        <f t="shared" si="72"/>
        <v>2424</v>
      </c>
      <c r="F353" s="3">
        <f t="shared" si="72"/>
        <v>120</v>
      </c>
      <c r="G353" s="3">
        <f t="shared" si="72"/>
        <v>110</v>
      </c>
      <c r="H353" s="3">
        <f t="shared" si="72"/>
        <v>10</v>
      </c>
      <c r="I353" s="3">
        <f t="shared" si="72"/>
        <v>90</v>
      </c>
      <c r="J353" s="3">
        <f t="shared" si="72"/>
        <v>2304</v>
      </c>
      <c r="K353" s="3">
        <f t="shared" si="72"/>
        <v>4311</v>
      </c>
      <c r="L353" s="3">
        <f t="shared" si="72"/>
        <v>196</v>
      </c>
      <c r="M353" s="2">
        <f t="shared" si="70"/>
        <v>0.14083390905027024</v>
      </c>
      <c r="N353" s="2">
        <f t="shared" si="71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 t="shared" ref="M354" si="73">D354/B354</f>
        <v>0.18309859154929578</v>
      </c>
      <c r="N354" s="2">
        <f t="shared" ref="N354" si="74"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75">D355/B355</f>
        <v>0.16525112718884344</v>
      </c>
      <c r="N355" s="2">
        <f t="shared" ref="N355:N361" si="76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75"/>
        <v>0.17323640831370943</v>
      </c>
      <c r="N356" s="2">
        <f t="shared" si="76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75"/>
        <v>0.16740550629958004</v>
      </c>
      <c r="N357" s="2">
        <f t="shared" si="76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75"/>
        <v>0.1739869651459337</v>
      </c>
      <c r="N358" s="2">
        <f t="shared" si="76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75"/>
        <v>0.17636904191042485</v>
      </c>
      <c r="N359" s="2">
        <f t="shared" si="76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75"/>
        <v>0.19837454212454211</v>
      </c>
      <c r="N360" s="2">
        <f t="shared" si="76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77">SUM(D354:D360)</f>
        <v>11508</v>
      </c>
      <c r="E361" s="3">
        <f t="shared" si="77"/>
        <v>5915</v>
      </c>
      <c r="F361" s="3">
        <f t="shared" si="77"/>
        <v>152</v>
      </c>
      <c r="G361" s="3">
        <f t="shared" si="77"/>
        <v>128</v>
      </c>
      <c r="H361" s="3">
        <f t="shared" si="77"/>
        <v>24</v>
      </c>
      <c r="I361" s="3">
        <f t="shared" si="77"/>
        <v>95</v>
      </c>
      <c r="J361" s="3">
        <f t="shared" si="77"/>
        <v>5763</v>
      </c>
      <c r="K361" s="3">
        <f t="shared" si="77"/>
        <v>5359</v>
      </c>
      <c r="L361" s="3">
        <f t="shared" si="77"/>
        <v>234</v>
      </c>
      <c r="M361" s="2">
        <f t="shared" si="75"/>
        <v>0.17644082608895634</v>
      </c>
      <c r="N361" s="2">
        <f t="shared" si="76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 t="shared" ref="M362" si="78">D362/B362</f>
        <v>0.18245573695102321</v>
      </c>
      <c r="N362" s="2">
        <f t="shared" ref="N362" si="79"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80">D363/B363</f>
        <v>0.17806944056594992</v>
      </c>
      <c r="N363" s="2">
        <f t="shared" ref="N363:N369" si="81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80"/>
        <v>0.18677670271295768</v>
      </c>
      <c r="N364" s="2">
        <f t="shared" si="81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80"/>
        <v>0.17388469777405235</v>
      </c>
      <c r="N365" s="2">
        <f t="shared" si="81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80"/>
        <v>8.1024786502811919E-2</v>
      </c>
      <c r="N366" s="2">
        <f t="shared" si="81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80"/>
        <v>7.7857911304139937E-2</v>
      </c>
      <c r="N367" s="2">
        <f t="shared" si="81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80"/>
        <v>3.2317470298919758E-2</v>
      </c>
      <c r="N368" s="2">
        <f t="shared" si="81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82">SUM(D362:D368)</f>
        <v>12674</v>
      </c>
      <c r="E369" s="3">
        <f t="shared" si="82"/>
        <v>4919</v>
      </c>
      <c r="F369" s="3">
        <f t="shared" si="82"/>
        <v>157</v>
      </c>
      <c r="G369" s="3">
        <f t="shared" si="82"/>
        <v>157</v>
      </c>
      <c r="H369" s="3">
        <f t="shared" si="82"/>
        <v>0</v>
      </c>
      <c r="I369" s="3">
        <f t="shared" si="82"/>
        <v>112</v>
      </c>
      <c r="J369" s="3">
        <f t="shared" si="82"/>
        <v>4762</v>
      </c>
      <c r="K369" s="3">
        <f t="shared" si="82"/>
        <v>7494</v>
      </c>
      <c r="L369" s="3">
        <f t="shared" si="82"/>
        <v>261</v>
      </c>
      <c r="M369" s="2">
        <f t="shared" si="80"/>
        <v>9.4336392529903459E-2</v>
      </c>
      <c r="N369" s="2">
        <f t="shared" si="81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 t="shared" ref="M370" si="83">D370/B370</f>
        <v>3.2129927594529366E-2</v>
      </c>
      <c r="N370" s="2">
        <f t="shared" ref="N370" si="84"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85">D371/B371</f>
        <v>7.7526338167902872E-2</v>
      </c>
      <c r="N371" s="2">
        <f t="shared" ref="N371:N377" si="86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85"/>
        <v>7.4288856671499273E-2</v>
      </c>
      <c r="N372" s="2">
        <f t="shared" si="86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85"/>
        <v>5.6920727474663334E-2</v>
      </c>
      <c r="N373" s="2">
        <f t="shared" si="86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85"/>
        <v>6.6897062453715128E-2</v>
      </c>
      <c r="N374" s="2">
        <f t="shared" si="86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85"/>
        <v>4.9350095887492007E-2</v>
      </c>
      <c r="N375" s="2">
        <f t="shared" si="86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85"/>
        <v>4.2494293623427708E-2</v>
      </c>
      <c r="N376" s="2">
        <f t="shared" si="86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87">SUM(D370:D376)</f>
        <v>9023</v>
      </c>
      <c r="E377" s="3">
        <f t="shared" si="87"/>
        <v>1229</v>
      </c>
      <c r="F377" s="3">
        <f t="shared" si="87"/>
        <v>28</v>
      </c>
      <c r="G377" s="3">
        <f t="shared" si="87"/>
        <v>9</v>
      </c>
      <c r="H377" s="3">
        <f t="shared" si="87"/>
        <v>19</v>
      </c>
      <c r="I377" s="3">
        <f t="shared" si="87"/>
        <v>121</v>
      </c>
      <c r="J377" s="3">
        <f t="shared" si="87"/>
        <v>1201</v>
      </c>
      <c r="K377" s="3">
        <f t="shared" si="87"/>
        <v>7557</v>
      </c>
      <c r="L377" s="3">
        <f t="shared" si="87"/>
        <v>237</v>
      </c>
      <c r="M377" s="2">
        <f t="shared" si="85"/>
        <v>5.4073328299353976E-2</v>
      </c>
      <c r="N377" s="2">
        <f t="shared" si="86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" si="88">D378/B378</f>
        <v>4.2531718569780851E-2</v>
      </c>
      <c r="N378" s="2">
        <f t="shared" ref="N378" si="89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ref="M379:M380" si="90">D379/B379</f>
        <v>4.1138301030578056E-2</v>
      </c>
      <c r="N379" s="2">
        <f t="shared" ref="N379:N380" si="91">D379/C379</f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90"/>
        <v>3.4028015032456442E-2</v>
      </c>
      <c r="N380" s="2">
        <f t="shared" si="9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ref="M381:M382" si="92">D381/B381</f>
        <v>4.3671191951144502E-2</v>
      </c>
      <c r="N381" s="2">
        <f t="shared" ref="N381:N382" si="93">D381/C381</f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92"/>
        <v>3.7076312792113431E-2</v>
      </c>
      <c r="N382" s="2">
        <f t="shared" si="93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ref="M383" si="94">D383/B383</f>
        <v>3.3503623618866579E-2</v>
      </c>
      <c r="N383" s="2">
        <f t="shared" ref="N383" si="95">D383/C383</f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ref="M384" si="96">D384/B384</f>
        <v>2.1796042617960427E-2</v>
      </c>
      <c r="N384" s="2">
        <f t="shared" ref="N384" si="97">D384/C384</f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98">SUM(D378:D384)</f>
        <v>6351</v>
      </c>
      <c r="E385" s="3">
        <f t="shared" si="98"/>
        <v>-5365</v>
      </c>
      <c r="F385" s="3">
        <f t="shared" si="98"/>
        <v>-129</v>
      </c>
      <c r="G385" s="3">
        <f t="shared" si="98"/>
        <v>-106</v>
      </c>
      <c r="H385" s="3">
        <f t="shared" si="98"/>
        <v>-23</v>
      </c>
      <c r="I385" s="3">
        <f t="shared" si="98"/>
        <v>70</v>
      </c>
      <c r="J385" s="3">
        <f t="shared" si="98"/>
        <v>-5236</v>
      </c>
      <c r="K385" s="3">
        <f t="shared" si="98"/>
        <v>11464</v>
      </c>
      <c r="L385" s="3">
        <f t="shared" si="98"/>
        <v>252</v>
      </c>
      <c r="M385" s="2">
        <f t="shared" ref="M385:M386" si="99">D385/B385</f>
        <v>3.5287254139348814E-2</v>
      </c>
      <c r="N385" s="2">
        <f t="shared" ref="N385:N386" si="100">D385/C385</f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99"/>
        <v>2.3390027176402334E-2</v>
      </c>
      <c r="N386" s="2">
        <f t="shared" si="100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ref="M387" si="101">D387/B387</f>
        <v>4.4214783194787687E-2</v>
      </c>
      <c r="N387" s="2">
        <f t="shared" ref="N387" si="102">D387/C387</f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ref="M388:M390" si="103">D388/B388</f>
        <v>3.6717778698715293E-2</v>
      </c>
      <c r="N388" s="2">
        <f t="shared" ref="N388:N390" si="104">D388/C388</f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103"/>
        <v>3.5259418152567369E-2</v>
      </c>
      <c r="N389" s="2">
        <f t="shared" si="104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103"/>
        <v>2.443862572403396E-2</v>
      </c>
      <c r="N390" s="2">
        <f t="shared" si="104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ref="M391:M393" si="105">D391/B391</f>
        <v>3.2516530532866586E-2</v>
      </c>
      <c r="N391" s="2">
        <f t="shared" ref="N391:N393" si="106">D391/C391</f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105"/>
        <v>2.3302074452969595E-2</v>
      </c>
      <c r="N392" s="2">
        <f t="shared" si="106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107">SUM(D386:D392)</f>
        <v>5451</v>
      </c>
      <c r="E393" s="3">
        <f t="shared" si="107"/>
        <v>-3280</v>
      </c>
      <c r="F393" s="3">
        <f t="shared" si="107"/>
        <v>-153</v>
      </c>
      <c r="G393" s="3">
        <f t="shared" si="107"/>
        <v>-127</v>
      </c>
      <c r="H393" s="3">
        <f t="shared" si="107"/>
        <v>-26</v>
      </c>
      <c r="I393" s="3">
        <f t="shared" si="107"/>
        <v>73</v>
      </c>
      <c r="J393" s="3">
        <f t="shared" si="107"/>
        <v>-3127</v>
      </c>
      <c r="K393" s="3">
        <f t="shared" si="107"/>
        <v>8527</v>
      </c>
      <c r="L393" s="3">
        <f t="shared" si="107"/>
        <v>204</v>
      </c>
      <c r="M393" s="2">
        <f t="shared" si="105"/>
        <v>3.0786174178244662E-2</v>
      </c>
      <c r="N393" s="2">
        <f t="shared" si="106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ref="M394" si="108">D394/B394</f>
        <v>2.1295553773500845E-2</v>
      </c>
      <c r="N394" s="2">
        <f t="shared" ref="N394" si="109">D394/C394</f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110">D395/B395</f>
        <v>3.3898305084745763E-2</v>
      </c>
      <c r="N395" s="2">
        <f t="shared" ref="N395:N401" si="111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110"/>
        <v>3.1082289803220035E-2</v>
      </c>
      <c r="N396" s="2">
        <f t="shared" si="111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110"/>
        <v>3.5181927599296364E-2</v>
      </c>
      <c r="N397" s="2">
        <f t="shared" si="111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110"/>
        <v>2.1263695812221213E-2</v>
      </c>
      <c r="N398" s="2">
        <f t="shared" si="111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110"/>
        <v>2.388913330400352E-2</v>
      </c>
      <c r="N399" s="2">
        <f t="shared" si="111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110"/>
        <v>2.3967975981986491E-2</v>
      </c>
      <c r="N400" s="2">
        <f t="shared" si="111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112">SUM(D394:D400)</f>
        <v>4190</v>
      </c>
      <c r="E401" s="3">
        <f t="shared" si="112"/>
        <v>-4143</v>
      </c>
      <c r="F401" s="3">
        <f t="shared" si="112"/>
        <v>-181</v>
      </c>
      <c r="G401" s="3">
        <f t="shared" si="112"/>
        <v>-168</v>
      </c>
      <c r="H401" s="3">
        <f t="shared" si="112"/>
        <v>-13</v>
      </c>
      <c r="I401" s="3">
        <f t="shared" si="112"/>
        <v>55</v>
      </c>
      <c r="J401" s="3">
        <f t="shared" si="112"/>
        <v>-3962</v>
      </c>
      <c r="K401" s="3">
        <f t="shared" si="112"/>
        <v>8167</v>
      </c>
      <c r="L401" s="3">
        <f t="shared" si="112"/>
        <v>166</v>
      </c>
      <c r="M401" s="2">
        <f t="shared" si="110"/>
        <v>2.7179201100141409E-2</v>
      </c>
      <c r="N401" s="2">
        <f t="shared" si="111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 t="shared" ref="M402" si="113">D402/B402</f>
        <v>1.7814025862531523E-2</v>
      </c>
      <c r="N402" s="2">
        <f t="shared" ref="N402" si="114"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115">D403/B403</f>
        <v>2.7330767885254504E-2</v>
      </c>
      <c r="N403" s="2">
        <f t="shared" ref="N403:N409" si="116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115"/>
        <v>2.0341262503152054E-2</v>
      </c>
      <c r="N404" s="2">
        <f t="shared" si="116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115"/>
        <v>1.9375151368370064E-2</v>
      </c>
      <c r="N405" s="2">
        <f t="shared" si="116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115"/>
        <v>1.8960613634404894E-2</v>
      </c>
      <c r="N406" s="2">
        <f t="shared" si="116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115"/>
        <v>2.0337237739734844E-2</v>
      </c>
      <c r="N407" s="2">
        <f t="shared" si="116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115"/>
        <v>2.0640819606267579E-2</v>
      </c>
      <c r="N408" s="2">
        <f t="shared" si="116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117">SUM(D402:D408)</f>
        <v>3246</v>
      </c>
      <c r="E409" s="3">
        <f t="shared" si="117"/>
        <v>-5686</v>
      </c>
      <c r="F409" s="3">
        <f t="shared" si="117"/>
        <v>-206</v>
      </c>
      <c r="G409" s="3">
        <f t="shared" si="117"/>
        <v>-184</v>
      </c>
      <c r="H409" s="3">
        <f t="shared" si="117"/>
        <v>-22</v>
      </c>
      <c r="I409" s="3">
        <f t="shared" si="117"/>
        <v>44</v>
      </c>
      <c r="J409" s="3">
        <f t="shared" si="117"/>
        <v>-5480</v>
      </c>
      <c r="K409" s="3">
        <f t="shared" si="117"/>
        <v>8781</v>
      </c>
      <c r="L409" s="3">
        <f t="shared" si="117"/>
        <v>151</v>
      </c>
      <c r="M409" s="2">
        <f t="shared" si="115"/>
        <v>2.0741479124333856E-2</v>
      </c>
      <c r="N409" s="2">
        <f t="shared" si="116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 t="shared" ref="M410" si="118">D410/B410</f>
        <v>2.2200668175449939E-2</v>
      </c>
      <c r="N410" s="2">
        <f t="shared" ref="N410" si="119"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120">D411/B411</f>
        <v>1.7951467492751897E-2</v>
      </c>
      <c r="N411" s="2">
        <f t="shared" ref="N411:N417" si="12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120"/>
        <v>2.0499243570347957E-2</v>
      </c>
      <c r="N412" s="2">
        <f t="shared" si="12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120"/>
        <v>2.4337952118156193E-2</v>
      </c>
      <c r="N413" s="2">
        <f t="shared" si="12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120"/>
        <v>2.3524623524623523E-2</v>
      </c>
      <c r="N414" s="2">
        <f t="shared" si="12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120"/>
        <v>1.9977631223726328E-2</v>
      </c>
      <c r="N415" s="2">
        <f t="shared" si="12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120"/>
        <v>1.8273497377974991E-2</v>
      </c>
      <c r="N416" s="2">
        <f t="shared" si="12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122">SUM(D410:D416)</f>
        <v>3568</v>
      </c>
      <c r="E417" s="3">
        <f t="shared" si="122"/>
        <v>-3198</v>
      </c>
      <c r="F417" s="3">
        <f t="shared" si="122"/>
        <v>-131</v>
      </c>
      <c r="G417" s="3">
        <f t="shared" si="122"/>
        <v>-121</v>
      </c>
      <c r="H417" s="3">
        <f t="shared" si="122"/>
        <v>-10</v>
      </c>
      <c r="I417" s="3">
        <f t="shared" si="122"/>
        <v>51</v>
      </c>
      <c r="J417" s="3">
        <f t="shared" si="122"/>
        <v>-3067</v>
      </c>
      <c r="K417" s="3">
        <f t="shared" si="122"/>
        <v>6627</v>
      </c>
      <c r="L417" s="3">
        <f t="shared" si="122"/>
        <v>139</v>
      </c>
      <c r="M417" s="2">
        <f t="shared" si="120"/>
        <v>2.0907924267372972E-2</v>
      </c>
      <c r="N417" s="2">
        <f t="shared" si="12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 t="shared" ref="M418" si="123">D418/B418</f>
        <v>2.2910276073619631E-2</v>
      </c>
      <c r="N418" s="2">
        <f t="shared" ref="N418" si="124"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125">D419/B419</f>
        <v>2.2875156609950289E-2</v>
      </c>
      <c r="N419" s="2">
        <f t="shared" ref="N419:N425" si="126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125"/>
        <v>2.141353144491677E-2</v>
      </c>
      <c r="N420" s="2">
        <f t="shared" si="126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125"/>
        <v>2.0866713865186123E-2</v>
      </c>
      <c r="N421" s="2">
        <f t="shared" si="126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125"/>
        <v>2.2408358879150297E-2</v>
      </c>
      <c r="N422" s="2">
        <f t="shared" si="126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125"/>
        <v>2.2564415307211465E-2</v>
      </c>
      <c r="N423" s="2">
        <f t="shared" si="126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125"/>
        <v>2.6015085136172712E-2</v>
      </c>
      <c r="N424" s="2">
        <f t="shared" si="126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127">SUM(D418:D424)</f>
        <v>3830</v>
      </c>
      <c r="E425" s="3">
        <f t="shared" si="127"/>
        <v>-9262</v>
      </c>
      <c r="F425" s="3">
        <f t="shared" si="127"/>
        <v>-78</v>
      </c>
      <c r="G425" s="3">
        <f t="shared" si="127"/>
        <v>-68</v>
      </c>
      <c r="H425" s="3">
        <f t="shared" si="127"/>
        <v>-10</v>
      </c>
      <c r="I425" s="3">
        <f t="shared" si="127"/>
        <v>36</v>
      </c>
      <c r="J425" s="3">
        <f t="shared" si="127"/>
        <v>-9184</v>
      </c>
      <c r="K425" s="3">
        <f t="shared" si="127"/>
        <v>12995</v>
      </c>
      <c r="L425" s="3">
        <f t="shared" si="127"/>
        <v>97</v>
      </c>
      <c r="M425" s="2">
        <f t="shared" si="125"/>
        <v>2.2642223312622299E-2</v>
      </c>
      <c r="N425" s="2">
        <f t="shared" si="126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" si="128">D426/B426</f>
        <v>2.6828505938737236E-2</v>
      </c>
      <c r="N426" s="2">
        <f t="shared" ref="N426" si="129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ref="M427:M429" si="130">D427/B427</f>
        <v>2.6048507135977585E-2</v>
      </c>
      <c r="N427" s="2">
        <f t="shared" ref="N427:N429" si="131">D427/C427</f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130"/>
        <v>2.8965574727015088E-2</v>
      </c>
      <c r="N428" s="2">
        <f t="shared" si="131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130"/>
        <v>2.8428801083001946E-2</v>
      </c>
      <c r="N429" s="2">
        <f t="shared" si="131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ref="M430" si="132">D430/B430</f>
        <v>2.6443899209409198E-2</v>
      </c>
      <c r="N430" s="2">
        <f t="shared" ref="N430" si="133">D430/C430</f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ref="M431:M433" si="134">D431/B431</f>
        <v>2.4522749566135968E-2</v>
      </c>
      <c r="N431" s="2">
        <f t="shared" ref="N431:N433" si="135">D431/C431</f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134"/>
        <v>2.8101219400385073E-2</v>
      </c>
      <c r="N432" s="2">
        <f t="shared" si="135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136">SUM(D426:D432)</f>
        <v>4419</v>
      </c>
      <c r="E433" s="3">
        <f t="shared" si="136"/>
        <v>-2397</v>
      </c>
      <c r="F433" s="3">
        <f t="shared" si="136"/>
        <v>11</v>
      </c>
      <c r="G433" s="3">
        <f t="shared" si="136"/>
        <v>34</v>
      </c>
      <c r="H433" s="3">
        <f t="shared" si="136"/>
        <v>-23</v>
      </c>
      <c r="I433" s="3">
        <f t="shared" si="136"/>
        <v>41</v>
      </c>
      <c r="J433" s="3">
        <f t="shared" si="136"/>
        <v>-2408</v>
      </c>
      <c r="K433" s="3">
        <f t="shared" si="136"/>
        <v>6707</v>
      </c>
      <c r="L433" s="3">
        <f t="shared" si="136"/>
        <v>109</v>
      </c>
      <c r="M433" s="2">
        <f t="shared" si="134"/>
        <v>2.6999945010295293E-2</v>
      </c>
      <c r="N433" s="2">
        <f t="shared" si="135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ref="M434" si="137">D434/B434</f>
        <v>2.4376602190631553E-2</v>
      </c>
      <c r="N434" s="2">
        <f t="shared" ref="N434" si="138">D434/C434</f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ref="M435" si="139">D435/B435</f>
        <v>2.4357459981263492E-2</v>
      </c>
      <c r="N435" s="2">
        <f t="shared" ref="N435" si="140">D435/C435</f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ref="M436:M439" si="141">D436/B436</f>
        <v>2.9479398348852114E-2</v>
      </c>
      <c r="N436" s="2">
        <f t="shared" ref="N436:N439" si="142">D436/C436</f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141"/>
        <v>3.0157092076596722E-2</v>
      </c>
      <c r="N437" s="2">
        <f t="shared" si="142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141"/>
        <v>3.6151677117966415E-2</v>
      </c>
      <c r="N438" s="2">
        <f t="shared" si="142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141"/>
        <v>2.8243282288355966E-2</v>
      </c>
      <c r="N439" s="2">
        <f t="shared" si="142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ref="M440" si="143">D440/B440</f>
        <v>2.9036680098035145E-2</v>
      </c>
      <c r="N440" s="2">
        <f t="shared" ref="N440" si="144">D440/C440</f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145">SUM(D434:D440)</f>
        <v>5032</v>
      </c>
      <c r="E441" s="3">
        <f t="shared" si="145"/>
        <v>1869</v>
      </c>
      <c r="F441" s="3">
        <f t="shared" si="145"/>
        <v>85</v>
      </c>
      <c r="G441" s="3">
        <f t="shared" si="145"/>
        <v>60</v>
      </c>
      <c r="H441" s="3">
        <f t="shared" si="145"/>
        <v>25</v>
      </c>
      <c r="I441" s="3">
        <f t="shared" si="145"/>
        <v>57</v>
      </c>
      <c r="J441" s="3">
        <f t="shared" si="145"/>
        <v>1784</v>
      </c>
      <c r="K441" s="3">
        <f t="shared" si="145"/>
        <v>3077</v>
      </c>
      <c r="L441" s="3">
        <f t="shared" si="145"/>
        <v>86</v>
      </c>
      <c r="M441" s="2">
        <f t="shared" ref="M441:M442" si="146">D441/B441</f>
        <v>2.8883353040443583E-2</v>
      </c>
      <c r="N441" s="2">
        <f t="shared" ref="N441:N442" si="147">D441/C441</f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146"/>
        <v>4.1684922075483508E-2</v>
      </c>
      <c r="N442" s="2">
        <f t="shared" si="14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ref="M443:M445" si="148">D443/B443</f>
        <v>3.0065254814043797E-2</v>
      </c>
      <c r="N443" s="2">
        <f t="shared" ref="N443:N445" si="149">D443/C443</f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148"/>
        <v>2.9449128074835431E-2</v>
      </c>
      <c r="N444" s="2">
        <f t="shared" si="149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148"/>
        <v>3.5479267422500592E-2</v>
      </c>
      <c r="N445" s="2">
        <f t="shared" si="149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ref="M446" si="150">D446/B446</f>
        <v>3.2052894462610948E-2</v>
      </c>
      <c r="N446" s="2">
        <f t="shared" ref="N446" si="151">D446/C446</f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ref="M447" si="152">D447/B447</f>
        <v>3.0649493766788348E-2</v>
      </c>
      <c r="N447" s="2">
        <f t="shared" ref="N447" si="153">D447/C447</f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ref="M448" si="154">D448/B448</f>
        <v>3.7747059056521565E-2</v>
      </c>
      <c r="N448" s="2">
        <f t="shared" ref="N448" si="155">D448/C448</f>
        <v>0.16229564032697547</v>
      </c>
    </row>
    <row r="449" spans="1:14" collapsed="1">
      <c r="A449" t="s">
        <v>295</v>
      </c>
      <c r="B449" s="3">
        <f>SUM(B442:B448)</f>
        <v>174273</v>
      </c>
      <c r="C449" s="3">
        <f>SUM(C442:C448)</f>
        <v>40791</v>
      </c>
      <c r="D449" s="3">
        <f t="shared" ref="D449:L449" si="156">SUM(D442:D448)</f>
        <v>5812</v>
      </c>
      <c r="E449" s="3">
        <f t="shared" si="156"/>
        <v>808</v>
      </c>
      <c r="F449" s="3">
        <f t="shared" si="156"/>
        <v>97</v>
      </c>
      <c r="G449" s="3">
        <f t="shared" si="156"/>
        <v>93</v>
      </c>
      <c r="H449" s="3">
        <f t="shared" si="156"/>
        <v>4</v>
      </c>
      <c r="I449" s="3">
        <f t="shared" si="156"/>
        <v>50</v>
      </c>
      <c r="J449" s="3">
        <f t="shared" si="156"/>
        <v>711</v>
      </c>
      <c r="K449" s="3">
        <f t="shared" si="156"/>
        <v>4851</v>
      </c>
      <c r="L449" s="3">
        <f t="shared" si="156"/>
        <v>153</v>
      </c>
      <c r="M449" s="2">
        <f t="shared" ref="M449" si="157">D449/B449</f>
        <v>3.3349973891537987E-2</v>
      </c>
      <c r="N449" s="2">
        <f t="shared" ref="N449" si="158">D449/C449</f>
        <v>0.14248241033561324</v>
      </c>
    </row>
    <row r="450" spans="1:14" ht="13.8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2"/>
    </row>
    <row r="451" spans="1:14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2"/>
    </row>
    <row r="452" spans="1:14">
      <c r="B452" s="2"/>
      <c r="C452" s="2"/>
      <c r="D452" s="35"/>
      <c r="E452" s="2"/>
      <c r="F452" s="2"/>
      <c r="G452" s="2"/>
      <c r="H452" s="2"/>
      <c r="I452" s="35"/>
      <c r="J452" s="2"/>
      <c r="K452" s="2"/>
      <c r="L452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395"/>
  <sheetViews>
    <sheetView workbookViewId="0">
      <pane xSplit="1" ySplit="1" topLeftCell="AQ379" activePane="bottomRight" state="frozen"/>
      <selection activeCell="A165" sqref="A165"/>
      <selection pane="topRight" activeCell="A165" sqref="A165"/>
      <selection pane="bottomLeft" activeCell="A165" sqref="A165"/>
      <selection pane="bottomRight" activeCell="A165" sqref="A165"/>
    </sheetView>
  </sheetViews>
  <sheetFormatPr defaultRowHeight="14.4" outlineLevelRow="1"/>
  <cols>
    <col min="1" max="1" width="10.6640625" bestFit="1" customWidth="1"/>
  </cols>
  <sheetData>
    <row r="1" spans="1:62" ht="69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" si="186">B148-B147</f>
        <v>2208</v>
      </c>
      <c r="AF148" s="3">
        <f t="shared" ref="AF148" si="187">E148-E147</f>
        <v>13</v>
      </c>
      <c r="AG148" s="3">
        <f t="shared" ref="AG148" si="188">G148-G147</f>
        <v>11</v>
      </c>
      <c r="AH148" s="3">
        <f t="shared" ref="AH148" si="189">H148-H147</f>
        <v>4</v>
      </c>
      <c r="AI148" s="3">
        <f t="shared" ref="AI148" si="190">J148-J147</f>
        <v>0</v>
      </c>
      <c r="AJ148" s="3">
        <f t="shared" ref="AJ148" si="191">M148-M147</f>
        <v>7</v>
      </c>
      <c r="AK148" s="3">
        <f t="shared" ref="AK148" si="192">N148-N147</f>
        <v>2</v>
      </c>
      <c r="AL148" s="3">
        <f t="shared" ref="AL148" si="193">O148-O147</f>
        <v>0</v>
      </c>
      <c r="AM148" s="3"/>
      <c r="AN148" s="3">
        <f t="shared" ref="AN148" si="194">AE148-AF148</f>
        <v>2195</v>
      </c>
      <c r="AO148" s="3">
        <f t="shared" ref="AO148" si="195">AF148</f>
        <v>13</v>
      </c>
      <c r="AQ148" s="6">
        <f t="shared" ref="AQ148" si="196">(B148-B147)/B147</f>
        <v>8.4940718456910282E-3</v>
      </c>
      <c r="AR148" s="6">
        <f t="shared" ref="AR148" si="197">(E148-E147)/E147</f>
        <v>4.1061276058117499E-3</v>
      </c>
      <c r="AS148" s="6">
        <f t="shared" ref="AS148" si="198">(G148-G147)/G147</f>
        <v>6.4705882352941183E-2</v>
      </c>
      <c r="AT148" s="6">
        <f t="shared" ref="AT148" si="199">(H148-H147)/H147</f>
        <v>0.30769230769230771</v>
      </c>
      <c r="AU148" s="6">
        <f t="shared" ref="AU148" si="200">(J148-J147)/J147</f>
        <v>0</v>
      </c>
      <c r="AV148" s="6">
        <f t="shared" ref="AV148" si="201">(M148-M147)/M147</f>
        <v>4.4585987261146494E-2</v>
      </c>
      <c r="AW148" s="6">
        <f t="shared" ref="AW148" si="202">(N148-N147)/N147</f>
        <v>7.3719130114264651E-4</v>
      </c>
      <c r="AX148" s="6">
        <f t="shared" ref="AX148" si="203">(O148-O147)/O147</f>
        <v>0</v>
      </c>
      <c r="AZ148" s="2">
        <f t="shared" ref="AZ148" si="204">E148/B148</f>
        <v>1.2126460019683087E-2</v>
      </c>
      <c r="BA148" s="17">
        <f t="shared" ref="BA148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ref="AE149" si="206">B149-B148</f>
        <v>1508</v>
      </c>
      <c r="AF149" s="3">
        <f t="shared" ref="AF149" si="207">E149-E148</f>
        <v>14</v>
      </c>
      <c r="AG149" s="3">
        <f t="shared" ref="AG149" si="208">G149-G148</f>
        <v>14</v>
      </c>
      <c r="AH149" s="3">
        <f t="shared" ref="AH149" si="209">H149-H148</f>
        <v>5</v>
      </c>
      <c r="AI149" s="3">
        <f t="shared" ref="AI149" si="210">J149-J148</f>
        <v>0</v>
      </c>
      <c r="AJ149" s="3">
        <f t="shared" ref="AJ149" si="211">M149-M148</f>
        <v>9</v>
      </c>
      <c r="AK149" s="3">
        <f t="shared" ref="AK149" si="212">N149-N148</f>
        <v>0</v>
      </c>
      <c r="AL149" s="3">
        <f t="shared" ref="AL149" si="213">O149-O148</f>
        <v>0</v>
      </c>
      <c r="AM149" s="3"/>
      <c r="AN149" s="3">
        <f t="shared" ref="AN149" si="214">AE149-AF149</f>
        <v>1494</v>
      </c>
      <c r="AO149" s="3">
        <f t="shared" ref="AO149" si="215">AF149</f>
        <v>14</v>
      </c>
      <c r="AQ149" s="6">
        <f t="shared" ref="AQ149" si="216">(B149-B148)/B148</f>
        <v>5.7523440420516186E-3</v>
      </c>
      <c r="AR149" s="6">
        <f t="shared" ref="AR149" si="217">(E149-E148)/E148</f>
        <v>4.4039005976722239E-3</v>
      </c>
      <c r="AS149" s="6">
        <f t="shared" ref="AS149" si="218">(G149-G148)/G148</f>
        <v>7.7348066298342538E-2</v>
      </c>
      <c r="AT149" s="6">
        <f t="shared" ref="AT149" si="219">(H149-H148)/H148</f>
        <v>0.29411764705882354</v>
      </c>
      <c r="AU149" s="6">
        <f t="shared" ref="AU149" si="220">(J149-J148)/J148</f>
        <v>0</v>
      </c>
      <c r="AV149" s="6">
        <f t="shared" ref="AV149" si="221">(M149-M148)/M148</f>
        <v>5.4878048780487805E-2</v>
      </c>
      <c r="AW149" s="6">
        <f t="shared" ref="AW149" si="222">(N149-N148)/N148</f>
        <v>0</v>
      </c>
      <c r="AX149" s="6">
        <f t="shared" ref="AX149" si="223">(O149-O148)/O148</f>
        <v>0</v>
      </c>
      <c r="AZ149" s="2">
        <f t="shared" ref="AZ149" si="224">E149/B149</f>
        <v>1.2110201697628024E-2</v>
      </c>
      <c r="BA149" s="17">
        <f t="shared" ref="BA149" si="225">AF149/AE149</f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ref="AE150" si="226">B150-B149</f>
        <v>1278</v>
      </c>
      <c r="AF150" s="3">
        <f t="shared" ref="AF150" si="227">E150-E149</f>
        <v>3</v>
      </c>
      <c r="AG150" s="3">
        <f t="shared" ref="AG150" si="228">G150-G149</f>
        <v>-1</v>
      </c>
      <c r="AH150" s="3">
        <f t="shared" ref="AH150" si="229">H150-H149</f>
        <v>4</v>
      </c>
      <c r="AI150" s="3">
        <f t="shared" ref="AI150" si="230">J150-J149</f>
        <v>2</v>
      </c>
      <c r="AJ150" s="3">
        <f t="shared" ref="AJ150" si="231">M150-M149</f>
        <v>-5</v>
      </c>
      <c r="AK150" s="3">
        <f t="shared" ref="AK150" si="232">N150-N149</f>
        <v>4</v>
      </c>
      <c r="AL150" s="3">
        <f t="shared" ref="AL150" si="233">O150-O149</f>
        <v>0</v>
      </c>
      <c r="AM150" s="3"/>
      <c r="AN150" s="3">
        <f t="shared" ref="AN150" si="234">AE150-AF150</f>
        <v>1275</v>
      </c>
      <c r="AO150" s="3">
        <f t="shared" ref="AO150" si="235">AF150</f>
        <v>3</v>
      </c>
      <c r="AQ150" s="6">
        <f t="shared" ref="AQ150" si="236">(B150-B149)/B149</f>
        <v>4.8471148667612318E-3</v>
      </c>
      <c r="AR150" s="6">
        <f t="shared" ref="AR150" si="237">(E150-E149)/E149</f>
        <v>9.395552771688068E-4</v>
      </c>
      <c r="AS150" s="6">
        <f t="shared" ref="AS150" si="238">(G150-G149)/G149</f>
        <v>-5.1282051282051282E-3</v>
      </c>
      <c r="AT150" s="6">
        <f t="shared" ref="AT150" si="239">(H150-H149)/H149</f>
        <v>0.18181818181818182</v>
      </c>
      <c r="AU150" s="6">
        <f t="shared" ref="AU150" si="240">(J150-J149)/J149</f>
        <v>1</v>
      </c>
      <c r="AV150" s="6">
        <f t="shared" ref="AV150" si="241">(M150-M149)/M149</f>
        <v>-2.8901734104046242E-2</v>
      </c>
      <c r="AW150" s="6">
        <f t="shared" ref="AW150" si="242">(N150-N149)/N149</f>
        <v>1.4732965009208103E-3</v>
      </c>
      <c r="AX150" s="6">
        <f t="shared" ref="AX150" si="243">(O150-O149)/O149</f>
        <v>0</v>
      </c>
      <c r="AZ150" s="2">
        <f t="shared" ref="AZ150" si="244">E150/B150</f>
        <v>1.2063108628368686E-2</v>
      </c>
      <c r="BA150" s="17">
        <f t="shared" ref="BA150" si="245">AF150/AE150</f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ref="AE151" si="246">B151-B150</f>
        <v>3022</v>
      </c>
      <c r="AF151" s="3">
        <f t="shared" ref="AF151" si="247">E151-E150</f>
        <v>19</v>
      </c>
      <c r="AG151" s="3">
        <f t="shared" ref="AG151" si="248">G151-G150</f>
        <v>12</v>
      </c>
      <c r="AH151" s="3">
        <f t="shared" ref="AH151" si="249">H151-H150</f>
        <v>5</v>
      </c>
      <c r="AI151" s="3">
        <f t="shared" ref="AI151" si="250">J151-J150</f>
        <v>-2</v>
      </c>
      <c r="AJ151" s="3">
        <f t="shared" ref="AJ151" si="251">M151-M150</f>
        <v>7</v>
      </c>
      <c r="AK151" s="3">
        <f t="shared" ref="AK151" si="252">N151-N150</f>
        <v>7</v>
      </c>
      <c r="AL151" s="3">
        <f t="shared" ref="AL151" si="253">O151-O150</f>
        <v>0</v>
      </c>
      <c r="AM151" s="3"/>
      <c r="AN151" s="3">
        <f t="shared" ref="AN151" si="254">AE151-AF151</f>
        <v>3003</v>
      </c>
      <c r="AO151" s="3">
        <f t="shared" ref="AO151" si="255">AF151</f>
        <v>19</v>
      </c>
      <c r="AQ151" s="6">
        <f t="shared" ref="AQ151" si="256">(B151-B150)/B150</f>
        <v>1.1406356156110818E-2</v>
      </c>
      <c r="AR151" s="6">
        <f t="shared" ref="AR151" si="257">(E151-E150)/E150</f>
        <v>5.9449311639549439E-3</v>
      </c>
      <c r="AS151" s="6">
        <f t="shared" ref="AS151" si="258">(G151-G150)/G150</f>
        <v>6.1855670103092786E-2</v>
      </c>
      <c r="AT151" s="6">
        <f t="shared" ref="AT151" si="259">(H151-H150)/H150</f>
        <v>0.19230769230769232</v>
      </c>
      <c r="AU151" s="6">
        <f t="shared" ref="AU151" si="260">(J151-J150)/J150</f>
        <v>-0.5</v>
      </c>
      <c r="AV151" s="6">
        <f t="shared" ref="AV151" si="261">(M151-M150)/M150</f>
        <v>4.1666666666666664E-2</v>
      </c>
      <c r="AW151" s="6">
        <f t="shared" ref="AW151" si="262">(N151-N150)/N150</f>
        <v>2.5744759102611253E-3</v>
      </c>
      <c r="AX151" s="6">
        <f t="shared" ref="AX151" si="263">(O151-O150)/O150</f>
        <v>0</v>
      </c>
      <c r="AZ151" s="2">
        <f t="shared" ref="AZ151" si="264">E151/B151</f>
        <v>1.1997969861398257E-2</v>
      </c>
      <c r="BA151" s="17">
        <f t="shared" ref="BA151" si="265">AF151/AE151</f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ref="AE152" si="266">B152-B151</f>
        <v>3135</v>
      </c>
      <c r="AF152" s="3">
        <f t="shared" ref="AF152" si="267">E152-E151</f>
        <v>18</v>
      </c>
      <c r="AG152" s="3">
        <f t="shared" ref="AG152" si="268">G152-G151</f>
        <v>18</v>
      </c>
      <c r="AH152" s="3">
        <f t="shared" ref="AH152" si="269">H152-H151</f>
        <v>0</v>
      </c>
      <c r="AI152" s="3">
        <f t="shared" ref="AI152" si="270">J152-J151</f>
        <v>0</v>
      </c>
      <c r="AJ152" s="3">
        <f t="shared" ref="AJ152" si="271">M152-M151</f>
        <v>18</v>
      </c>
      <c r="AK152" s="3">
        <f t="shared" ref="AK152" si="272">N152-N151</f>
        <v>0</v>
      </c>
      <c r="AL152" s="3">
        <f t="shared" ref="AL152" si="273">O152-O151</f>
        <v>0</v>
      </c>
      <c r="AM152" s="3"/>
      <c r="AN152" s="3">
        <f t="shared" ref="AN152" si="274">AE152-AF152</f>
        <v>3117</v>
      </c>
      <c r="AO152" s="3">
        <f t="shared" ref="AO152" si="275">AF152</f>
        <v>18</v>
      </c>
      <c r="AQ152" s="6">
        <f t="shared" ref="AQ152" si="276">(B152-B151)/B151</f>
        <v>1.1699420067024428E-2</v>
      </c>
      <c r="AR152" s="6">
        <f t="shared" ref="AR152" si="277">(E152-E151)/E151</f>
        <v>5.5987558320373249E-3</v>
      </c>
      <c r="AS152" s="6">
        <f t="shared" ref="AS152" si="278">(G152-G151)/G151</f>
        <v>8.7378640776699032E-2</v>
      </c>
      <c r="AT152" s="6">
        <f t="shared" ref="AT152" si="279">(H152-H151)/H151</f>
        <v>0</v>
      </c>
      <c r="AU152" s="6">
        <f t="shared" ref="AU152" si="280">(J152-J151)/J151</f>
        <v>0</v>
      </c>
      <c r="AV152" s="6">
        <f t="shared" ref="AV152" si="281">(M152-M151)/M151</f>
        <v>0.10285714285714286</v>
      </c>
      <c r="AW152" s="6">
        <f t="shared" ref="AW152" si="282">(N152-N151)/N151</f>
        <v>0</v>
      </c>
      <c r="AX152" s="6">
        <f t="shared" ref="AX152" si="283">(O152-O151)/O151</f>
        <v>0</v>
      </c>
      <c r="AZ152" s="2">
        <f t="shared" ref="AZ152" si="284">E152/B152</f>
        <v>1.1925620718783314E-2</v>
      </c>
      <c r="BA152" s="17">
        <f t="shared" ref="BA152" si="285">AF152/AE152</f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ref="AE153" si="286">B153-B152</f>
        <v>3191</v>
      </c>
      <c r="AF153" s="3">
        <f t="shared" ref="AF153" si="287">E153-E152</f>
        <v>39</v>
      </c>
      <c r="AG153" s="3">
        <f t="shared" ref="AG153" si="288">G153-G152</f>
        <v>35</v>
      </c>
      <c r="AH153" s="3">
        <f t="shared" ref="AH153" si="289">H153-H152</f>
        <v>4</v>
      </c>
      <c r="AI153" s="3">
        <f t="shared" ref="AI153" si="290">J153-J152</f>
        <v>0</v>
      </c>
      <c r="AJ153" s="3">
        <f t="shared" ref="AJ153" si="291">M153-M152</f>
        <v>31</v>
      </c>
      <c r="AK153" s="3">
        <f t="shared" ref="AK153" si="292">N153-N152</f>
        <v>4</v>
      </c>
      <c r="AL153" s="3">
        <f t="shared" ref="AL153" si="293">O153-O152</f>
        <v>0</v>
      </c>
      <c r="AM153" s="3"/>
      <c r="AN153" s="3">
        <f t="shared" ref="AN153" si="294">AE153-AF153</f>
        <v>3152</v>
      </c>
      <c r="AO153" s="3">
        <f t="shared" ref="AO153" si="295">AF153</f>
        <v>39</v>
      </c>
      <c r="AQ153" s="6">
        <f t="shared" ref="AQ153" si="296">(B153-B152)/B152</f>
        <v>1.1770694622220091E-2</v>
      </c>
      <c r="AR153" s="6">
        <f t="shared" ref="AR153" si="297">(E153-E152)/E152</f>
        <v>1.2063099288586452E-2</v>
      </c>
      <c r="AS153" s="6">
        <f t="shared" ref="AS153" si="298">(G153-G152)/G152</f>
        <v>0.15625</v>
      </c>
      <c r="AT153" s="6">
        <f t="shared" ref="AT153" si="299">(H153-H152)/H152</f>
        <v>0.12903225806451613</v>
      </c>
      <c r="AU153" s="6">
        <f t="shared" ref="AU153" si="300">(J153-J152)/J152</f>
        <v>0</v>
      </c>
      <c r="AV153" s="6">
        <f t="shared" ref="AV153" si="301">(M153-M152)/M152</f>
        <v>0.16062176165803108</v>
      </c>
      <c r="AW153" s="6">
        <f t="shared" ref="AW153" si="302">(N153-N152)/N152</f>
        <v>1.467351430667645E-3</v>
      </c>
      <c r="AX153" s="6">
        <f t="shared" ref="AX153" si="303">(O153-O152)/O152</f>
        <v>0</v>
      </c>
      <c r="AZ153" s="2">
        <f t="shared" ref="AZ153" si="304">E153/B153</f>
        <v>1.1929067257772851E-2</v>
      </c>
      <c r="BA153" s="17">
        <f t="shared" ref="BA153" si="305">AF153/AE153</f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ref="AE154" si="306">B154-B153</f>
        <v>2485</v>
      </c>
      <c r="AF154" s="3">
        <f t="shared" ref="AF154" si="307">E154-E153</f>
        <v>16</v>
      </c>
      <c r="AG154" s="3">
        <f t="shared" ref="AG154" si="308">G154-G153</f>
        <v>16</v>
      </c>
      <c r="AH154" s="3">
        <f t="shared" ref="AH154" si="309">H154-H153</f>
        <v>5</v>
      </c>
      <c r="AI154" s="3">
        <f t="shared" ref="AI154" si="310">J154-J153</f>
        <v>0</v>
      </c>
      <c r="AJ154" s="3">
        <f t="shared" ref="AJ154" si="311">M154-M153</f>
        <v>11</v>
      </c>
      <c r="AK154" s="3">
        <f t="shared" ref="AK154" si="312">N154-N153</f>
        <v>0</v>
      </c>
      <c r="AL154" s="3">
        <f t="shared" ref="AL154" si="313">O154-O153</f>
        <v>0</v>
      </c>
      <c r="AM154" s="3"/>
      <c r="AN154" s="3">
        <f t="shared" ref="AN154" si="314">AE154-AF154</f>
        <v>2469</v>
      </c>
      <c r="AO154" s="3">
        <f t="shared" ref="AO154" si="315">AF154</f>
        <v>16</v>
      </c>
      <c r="AQ154" s="6">
        <f t="shared" ref="AQ154" si="316">(B154-B153)/B153</f>
        <v>9.0598203348305432E-3</v>
      </c>
      <c r="AR154" s="6">
        <f t="shared" ref="AR154" si="317">(E154-E153)/E153</f>
        <v>4.8899755501222494E-3</v>
      </c>
      <c r="AS154" s="6">
        <f t="shared" ref="AS154" si="318">(G154-G153)/G153</f>
        <v>6.1776061776061778E-2</v>
      </c>
      <c r="AT154" s="6">
        <f t="shared" ref="AT154" si="319">(H154-H153)/H153</f>
        <v>0.14285714285714285</v>
      </c>
      <c r="AU154" s="6">
        <f t="shared" ref="AU154" si="320">(J154-J153)/J153</f>
        <v>0</v>
      </c>
      <c r="AV154" s="6">
        <f t="shared" ref="AV154" si="321">(M154-M153)/M153</f>
        <v>4.9107142857142856E-2</v>
      </c>
      <c r="AW154" s="6">
        <f t="shared" ref="AW154" si="322">(N154-N153)/N153</f>
        <v>0</v>
      </c>
      <c r="AX154" s="6">
        <f t="shared" ref="AX154" si="323">(O154-O153)/O153</f>
        <v>0</v>
      </c>
      <c r="AZ154" s="2">
        <f t="shared" ref="AZ154" si="324">E154/B154</f>
        <v>1.1879771509504179E-2</v>
      </c>
      <c r="BA154" s="17">
        <f t="shared" ref="BA154" si="325">AF154/AE154</f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ref="AE155" si="326">B155-B154</f>
        <v>2743</v>
      </c>
      <c r="AF155" s="3">
        <f t="shared" ref="AF155" si="327">E155-E154</f>
        <v>10</v>
      </c>
      <c r="AG155" s="3">
        <f t="shared" ref="AG155" si="328">G155-G154</f>
        <v>6</v>
      </c>
      <c r="AH155" s="3">
        <f t="shared" ref="AH155" si="329">H155-H154</f>
        <v>-1</v>
      </c>
      <c r="AI155" s="3">
        <f t="shared" ref="AI155" si="330">J155-J154</f>
        <v>1</v>
      </c>
      <c r="AJ155" s="3">
        <f t="shared" ref="AJ155" si="331">M155-M154</f>
        <v>7</v>
      </c>
      <c r="AK155" s="3">
        <f t="shared" ref="AK155" si="332">N155-N154</f>
        <v>4</v>
      </c>
      <c r="AL155" s="3">
        <f t="shared" ref="AL155" si="333">O155-O154</f>
        <v>0</v>
      </c>
      <c r="AM155" s="3"/>
      <c r="AN155" s="3">
        <f t="shared" ref="AN155" si="334">AE155-AF155</f>
        <v>2733</v>
      </c>
      <c r="AO155" s="3">
        <f t="shared" ref="AO155" si="335">AF155</f>
        <v>10</v>
      </c>
      <c r="AQ155" s="6">
        <f t="shared" ref="AQ155" si="336">(B155-B154)/B154</f>
        <v>9.9106487988351467E-3</v>
      </c>
      <c r="AR155" s="6">
        <f t="shared" ref="AR155" si="337">(E155-E154)/E154</f>
        <v>3.0413625304136255E-3</v>
      </c>
      <c r="AS155" s="6">
        <f t="shared" ref="AS155" si="338">(G155-G154)/G154</f>
        <v>2.181818181818182E-2</v>
      </c>
      <c r="AT155" s="6">
        <f t="shared" ref="AT155" si="339">(H155-H154)/H154</f>
        <v>-2.5000000000000001E-2</v>
      </c>
      <c r="AU155" s="6">
        <f t="shared" ref="AU155" si="340">(J155-J154)/J154</f>
        <v>0.5</v>
      </c>
      <c r="AV155" s="6">
        <f t="shared" ref="AV155" si="341">(M155-M154)/M154</f>
        <v>2.9787234042553193E-2</v>
      </c>
      <c r="AW155" s="6">
        <f t="shared" ref="AW155" si="342">(N155-N154)/N154</f>
        <v>1.4652014652014652E-3</v>
      </c>
      <c r="AX155" s="6">
        <f t="shared" ref="AX155" si="343">(O155-O154)/O154</f>
        <v>0</v>
      </c>
      <c r="AZ155" s="2">
        <f t="shared" ref="AZ155" si="344">E155/B155</f>
        <v>1.1798966785443409E-2</v>
      </c>
      <c r="BA155" s="17">
        <f t="shared" ref="BA155" si="345">AF155/AE155</f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ref="AE156" si="346">B156-B155</f>
        <v>1319</v>
      </c>
      <c r="AF156" s="3">
        <f t="shared" ref="AF156" si="347">E156-E155</f>
        <v>7</v>
      </c>
      <c r="AG156" s="3">
        <f t="shared" ref="AG156" si="348">G156-G155</f>
        <v>4</v>
      </c>
      <c r="AH156" s="3">
        <f t="shared" ref="AH156" si="349">H156-H155</f>
        <v>0</v>
      </c>
      <c r="AI156" s="3">
        <f t="shared" ref="AI156" si="350">J156-J155</f>
        <v>0</v>
      </c>
      <c r="AJ156" s="3">
        <f t="shared" ref="AJ156" si="351">M156-M155</f>
        <v>4</v>
      </c>
      <c r="AK156" s="3">
        <f t="shared" ref="AK156" si="352">N156-N155</f>
        <v>3</v>
      </c>
      <c r="AL156" s="3">
        <f t="shared" ref="AL156" si="353">O156-O155</f>
        <v>0</v>
      </c>
      <c r="AM156" s="3"/>
      <c r="AN156" s="3">
        <f t="shared" ref="AN156" si="354">AE156-AF156</f>
        <v>1312</v>
      </c>
      <c r="AO156" s="3">
        <f t="shared" ref="AO156" si="355">AF156</f>
        <v>7</v>
      </c>
      <c r="AQ156" s="6">
        <f t="shared" ref="AQ156" si="356">(B156-B155)/B155</f>
        <v>4.7188711916312485E-3</v>
      </c>
      <c r="AR156" s="6">
        <f t="shared" ref="AR156" si="357">(E156-E155)/E155</f>
        <v>2.1224984839296542E-3</v>
      </c>
      <c r="AS156" s="6">
        <f t="shared" ref="AS156" si="358">(G156-G155)/G155</f>
        <v>1.4234875444839857E-2</v>
      </c>
      <c r="AT156" s="6">
        <f t="shared" ref="AT156" si="359">(H156-H155)/H155</f>
        <v>0</v>
      </c>
      <c r="AU156" s="6">
        <f t="shared" ref="AU156" si="360">(J156-J155)/J155</f>
        <v>0</v>
      </c>
      <c r="AV156" s="6">
        <f t="shared" ref="AV156" si="361">(M156-M155)/M155</f>
        <v>1.6528925619834711E-2</v>
      </c>
      <c r="AW156" s="6">
        <f t="shared" ref="AW156" si="362">(N156-N155)/N155</f>
        <v>1.0972933430870519E-3</v>
      </c>
      <c r="AX156" s="6">
        <f t="shared" ref="AX156" si="363">(O156-O155)/O155</f>
        <v>0</v>
      </c>
      <c r="AZ156" s="2">
        <f t="shared" ref="AZ156" si="364">E156/B156</f>
        <v>1.1768476151476847E-2</v>
      </c>
      <c r="BA156" s="17">
        <f t="shared" ref="BA156" si="365">AF156/AE156</f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ref="AE157" si="366">B157-B156</f>
        <v>823</v>
      </c>
      <c r="AF157" s="3">
        <f t="shared" ref="AF157" si="367">E157-E156</f>
        <v>3</v>
      </c>
      <c r="AG157" s="3">
        <f t="shared" ref="AG157" si="368">G157-G156</f>
        <v>3</v>
      </c>
      <c r="AH157" s="3">
        <f t="shared" ref="AH157" si="369">H157-H156</f>
        <v>0</v>
      </c>
      <c r="AI157" s="3">
        <f t="shared" ref="AI157" si="370">J157-J156</f>
        <v>0</v>
      </c>
      <c r="AJ157" s="3">
        <f t="shared" ref="AJ157" si="371">M157-M156</f>
        <v>3</v>
      </c>
      <c r="AK157" s="3">
        <f t="shared" ref="AK157" si="372">N157-N156</f>
        <v>0</v>
      </c>
      <c r="AL157" s="3">
        <f t="shared" ref="AL157" si="373">O157-O156</f>
        <v>0</v>
      </c>
      <c r="AM157" s="3"/>
      <c r="AN157" s="3">
        <f t="shared" ref="AN157" si="374">AE157-AF157</f>
        <v>820</v>
      </c>
      <c r="AO157" s="3">
        <f t="shared" ref="AO157" si="375">AF157</f>
        <v>3</v>
      </c>
      <c r="AQ157" s="6">
        <f t="shared" ref="AQ157" si="376">(B157-B156)/B156</f>
        <v>2.9305464062527819E-3</v>
      </c>
      <c r="AR157" s="6">
        <f t="shared" ref="AR157" si="377">(E157-E156)/E156</f>
        <v>9.0771558245083205E-4</v>
      </c>
      <c r="AS157" s="6">
        <f t="shared" ref="AS157" si="378">(G157-G156)/G156</f>
        <v>1.0526315789473684E-2</v>
      </c>
      <c r="AT157" s="6">
        <f t="shared" ref="AT157" si="379">(H157-H156)/H156</f>
        <v>0</v>
      </c>
      <c r="AU157" s="6">
        <f t="shared" ref="AU157" si="380">(J157-J156)/J156</f>
        <v>0</v>
      </c>
      <c r="AV157" s="6">
        <f t="shared" ref="AV157" si="381">(M157-M156)/M156</f>
        <v>1.2195121951219513E-2</v>
      </c>
      <c r="AW157" s="6">
        <f t="shared" ref="AW157" si="382">(N157-N156)/N156</f>
        <v>0</v>
      </c>
      <c r="AX157" s="6">
        <f t="shared" ref="AX157" si="383">(O157-O156)/O156</f>
        <v>0</v>
      </c>
      <c r="AZ157" s="2">
        <f t="shared" ref="AZ157" si="384">E157/B157</f>
        <v>1.174474007484254E-2</v>
      </c>
      <c r="BA157" s="17">
        <f t="shared" ref="BA157" si="385">AF157/AE157</f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ref="AE158" si="386">B158-B157</f>
        <v>2670</v>
      </c>
      <c r="AF158" s="3">
        <f t="shared" ref="AF158" si="387">E158-E157</f>
        <v>10</v>
      </c>
      <c r="AG158" s="3">
        <f t="shared" ref="AG158" si="388">G158-G157</f>
        <v>5</v>
      </c>
      <c r="AH158" s="3">
        <f t="shared" ref="AH158" si="389">H158-H157</f>
        <v>-2</v>
      </c>
      <c r="AI158" s="3">
        <f t="shared" ref="AI158" si="390">J158-J157</f>
        <v>0</v>
      </c>
      <c r="AJ158" s="3">
        <f t="shared" ref="AJ158" si="391">M158-M157</f>
        <v>7</v>
      </c>
      <c r="AK158" s="3">
        <f t="shared" ref="AK158" si="392">N158-N157</f>
        <v>4</v>
      </c>
      <c r="AL158" s="3">
        <f t="shared" ref="AL158" si="393">O158-O157</f>
        <v>1</v>
      </c>
      <c r="AM158" s="3"/>
      <c r="AN158" s="3">
        <f t="shared" ref="AN158" si="394">AE158-AF158</f>
        <v>2660</v>
      </c>
      <c r="AO158" s="3">
        <f t="shared" ref="AO158" si="395">AF158</f>
        <v>10</v>
      </c>
      <c r="AQ158" s="6">
        <f t="shared" ref="AQ158" si="396">(B158-B157)/B157</f>
        <v>9.4795816202628714E-3</v>
      </c>
      <c r="AR158" s="6">
        <f t="shared" ref="AR158" si="397">(E158-E157)/E157</f>
        <v>3.0229746070133011E-3</v>
      </c>
      <c r="AS158" s="6">
        <f t="shared" ref="AS158" si="398">(G158-G157)/G157</f>
        <v>1.7361111111111112E-2</v>
      </c>
      <c r="AT158" s="6">
        <f t="shared" ref="AT158" si="399">(H158-H157)/H157</f>
        <v>-5.128205128205128E-2</v>
      </c>
      <c r="AU158" s="6">
        <f t="shared" ref="AU158" si="400">(J158-J157)/J157</f>
        <v>0</v>
      </c>
      <c r="AV158" s="6">
        <f t="shared" ref="AV158" si="401">(M158-M157)/M157</f>
        <v>2.8112449799196786E-2</v>
      </c>
      <c r="AW158" s="6">
        <f t="shared" ref="AW158" si="402">(N158-N157)/N157</f>
        <v>1.4614541468761417E-3</v>
      </c>
      <c r="AX158" s="6">
        <f t="shared" ref="AX158" si="403">(O158-O157)/O157</f>
        <v>3.5335689045936395E-3</v>
      </c>
      <c r="AZ158" s="2">
        <f t="shared" ref="AZ158" si="404">E158/B158</f>
        <v>1.1669621001097323E-2</v>
      </c>
      <c r="BA158" s="17">
        <f t="shared" ref="BA158" si="405">AF158/AE158</f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ref="AE159" si="406">B159-B158</f>
        <v>2337</v>
      </c>
      <c r="AF159" s="3">
        <f t="shared" ref="AF159" si="407">E159-E158</f>
        <v>21</v>
      </c>
      <c r="AG159" s="3">
        <f t="shared" ref="AG159" si="408">G159-G158</f>
        <v>21</v>
      </c>
      <c r="AH159" s="3">
        <f t="shared" ref="AH159" si="409">H159-H158</f>
        <v>1</v>
      </c>
      <c r="AI159" s="3">
        <f t="shared" ref="AI159" si="410">J159-J158</f>
        <v>1</v>
      </c>
      <c r="AJ159" s="3">
        <f t="shared" ref="AJ159" si="411">M159-M158</f>
        <v>20</v>
      </c>
      <c r="AK159" s="3">
        <f t="shared" ref="AK159" si="412">N159-N158</f>
        <v>0</v>
      </c>
      <c r="AL159" s="3">
        <f t="shared" ref="AL159" si="413">O159-O158</f>
        <v>0</v>
      </c>
      <c r="AM159" s="3"/>
      <c r="AN159" s="3">
        <f t="shared" ref="AN159" si="414">AE159-AF159</f>
        <v>2316</v>
      </c>
      <c r="AO159" s="3">
        <f t="shared" ref="AO159" si="415">AF159</f>
        <v>21</v>
      </c>
      <c r="AQ159" s="6">
        <f t="shared" ref="AQ159" si="416">(B159-B158)/B158</f>
        <v>8.2193804338651141E-3</v>
      </c>
      <c r="AR159" s="6">
        <f t="shared" ref="AR159" si="417">(E159-E158)/E158</f>
        <v>6.3291139240506328E-3</v>
      </c>
      <c r="AS159" s="6">
        <f t="shared" ref="AS159" si="418">(G159-G158)/G158</f>
        <v>7.1672354948805458E-2</v>
      </c>
      <c r="AT159" s="6">
        <f t="shared" ref="AT159" si="419">(H159-H158)/H158</f>
        <v>2.7027027027027029E-2</v>
      </c>
      <c r="AU159" s="6">
        <f t="shared" ref="AU159" si="420">(J159-J158)/J158</f>
        <v>0.33333333333333331</v>
      </c>
      <c r="AV159" s="6">
        <f t="shared" ref="AV159" si="421">(M159-M158)/M158</f>
        <v>7.8125E-2</v>
      </c>
      <c r="AW159" s="6">
        <f t="shared" ref="AW159" si="422">(N159-N158)/N158</f>
        <v>0</v>
      </c>
      <c r="AX159" s="6">
        <f t="shared" ref="AX159" si="423">(O159-O158)/O158</f>
        <v>0</v>
      </c>
      <c r="AZ159" s="2">
        <f t="shared" ref="AZ159" si="424">E159/B159</f>
        <v>1.1647742138035686E-2</v>
      </c>
      <c r="BA159" s="17">
        <f t="shared" ref="BA159" si="425">AF159/AE159</f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426">H160+L160</f>
        <v>41</v>
      </c>
      <c r="R160">
        <f t="shared" ref="R160:R198" si="427">Q160+N160+O160</f>
        <v>3068</v>
      </c>
      <c r="Z160">
        <f t="shared" ref="Z160:Z198" si="428">N160</f>
        <v>2743</v>
      </c>
      <c r="AA160">
        <f t="shared" ref="AA160:AA198" si="429">M160</f>
        <v>301</v>
      </c>
      <c r="AB160">
        <f t="shared" ref="AB160:AB198" si="430">H160</f>
        <v>41</v>
      </c>
      <c r="AC160">
        <f t="shared" ref="AC160:AC198" si="431">O160</f>
        <v>284</v>
      </c>
      <c r="AE160" s="3">
        <f t="shared" ref="AE160" si="432">B160-B159</f>
        <v>2795</v>
      </c>
      <c r="AF160" s="3">
        <f t="shared" ref="AF160" si="433">E160-E159</f>
        <v>30</v>
      </c>
      <c r="AG160" s="3">
        <f t="shared" ref="AG160" si="434">G160-G159</f>
        <v>28</v>
      </c>
      <c r="AH160" s="3">
        <f t="shared" ref="AH160" si="435">H160-H159</f>
        <v>3</v>
      </c>
      <c r="AI160" s="3">
        <f t="shared" ref="AI160" si="436">J160-J159</f>
        <v>0</v>
      </c>
      <c r="AJ160" s="3">
        <f t="shared" ref="AJ160" si="437">M160-M159</f>
        <v>25</v>
      </c>
      <c r="AK160" s="3">
        <f t="shared" ref="AK160" si="438">N160-N159</f>
        <v>2</v>
      </c>
      <c r="AL160" s="3">
        <f t="shared" ref="AL160" si="439">O160-O159</f>
        <v>0</v>
      </c>
      <c r="AM160" s="3"/>
      <c r="AN160" s="3">
        <f t="shared" ref="AN160" si="440">AE160-AF160</f>
        <v>2765</v>
      </c>
      <c r="AO160" s="3">
        <f t="shared" ref="AO160" si="441">AF160</f>
        <v>30</v>
      </c>
      <c r="AQ160" s="6">
        <f t="shared" ref="AQ160" si="442">(B160-B159)/B159</f>
        <v>9.7500566863760844E-3</v>
      </c>
      <c r="AR160" s="6">
        <f t="shared" ref="AR160" si="443">(E160-E159)/E159</f>
        <v>8.9847259658580418E-3</v>
      </c>
      <c r="AS160" s="6">
        <f t="shared" ref="AS160" si="444">(G160-G159)/G159</f>
        <v>8.9171974522292988E-2</v>
      </c>
      <c r="AT160" s="6">
        <f t="shared" ref="AT160" si="445">(H160-H159)/H159</f>
        <v>7.8947368421052627E-2</v>
      </c>
      <c r="AU160" s="6">
        <f t="shared" ref="AU160" si="446">(J160-J159)/J159</f>
        <v>0</v>
      </c>
      <c r="AV160" s="6">
        <f t="shared" ref="AV160" si="447">(M160-M159)/M159</f>
        <v>9.0579710144927536E-2</v>
      </c>
      <c r="AW160" s="6">
        <f t="shared" ref="AW160" si="448">(N160-N159)/N159</f>
        <v>7.2966070777088653E-4</v>
      </c>
      <c r="AX160" s="6">
        <f t="shared" ref="AX160" si="449">(O160-O159)/O159</f>
        <v>0</v>
      </c>
      <c r="AZ160" s="2">
        <f t="shared" ref="AZ160" si="450">E160/B160</f>
        <v>1.1638913839563324E-2</v>
      </c>
      <c r="BA160" s="17">
        <f t="shared" ref="BA160" si="451">AF160/AE160</f>
        <v>1.0733452593917709E-2</v>
      </c>
      <c r="BB160" s="2">
        <f t="shared" ref="BB160:BB198" si="452">H160/E160</f>
        <v>1.2169783318492134E-2</v>
      </c>
      <c r="BC160" s="2">
        <f t="shared" ref="BC160:BC198" si="453">(H160-J160)/E160</f>
        <v>1.0982487384980706E-2</v>
      </c>
      <c r="BD160" s="2">
        <f t="shared" ref="BD160:BD198" si="454">J160/E160</f>
        <v>1.1872959335114278E-3</v>
      </c>
      <c r="BE160" s="2">
        <f t="shared" ref="BE160:BE198" si="455">M160/E160</f>
        <v>8.9344018996734942E-2</v>
      </c>
      <c r="BF160" s="2">
        <f t="shared" ref="BF160:BF198" si="456">N160/E160</f>
        <v>0.81418818640546153</v>
      </c>
      <c r="BG160" s="2">
        <f t="shared" ref="BG160:BG198" si="45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426"/>
        <v>41</v>
      </c>
      <c r="R161">
        <f t="shared" si="427"/>
        <v>3068</v>
      </c>
      <c r="Z161">
        <f t="shared" si="428"/>
        <v>2743</v>
      </c>
      <c r="AA161">
        <f t="shared" si="429"/>
        <v>328</v>
      </c>
      <c r="AB161">
        <f t="shared" si="430"/>
        <v>41</v>
      </c>
      <c r="AC161">
        <f t="shared" si="431"/>
        <v>284</v>
      </c>
      <c r="AE161" s="3">
        <f t="shared" ref="AE161" si="458">B161-B160</f>
        <v>2412</v>
      </c>
      <c r="AF161" s="3">
        <f t="shared" ref="AF161" si="459">E161-E160</f>
        <v>27</v>
      </c>
      <c r="AG161" s="3">
        <f t="shared" ref="AG161" si="460">G161-G160</f>
        <v>27</v>
      </c>
      <c r="AH161" s="3">
        <f t="shared" ref="AH161" si="461">H161-H160</f>
        <v>0</v>
      </c>
      <c r="AI161" s="3">
        <f t="shared" ref="AI161" si="462">J161-J160</f>
        <v>0</v>
      </c>
      <c r="AJ161" s="3">
        <f t="shared" ref="AJ161" si="463">M161-M160</f>
        <v>27</v>
      </c>
      <c r="AK161" s="3">
        <f t="shared" ref="AK161" si="464">N161-N160</f>
        <v>0</v>
      </c>
      <c r="AL161" s="3">
        <f t="shared" ref="AL161" si="465">O161-O160</f>
        <v>0</v>
      </c>
      <c r="AM161" s="3"/>
      <c r="AN161" s="3">
        <f t="shared" ref="AN161" si="466">AE161-AF161</f>
        <v>2385</v>
      </c>
      <c r="AO161" s="3">
        <f t="shared" ref="AO161" si="467">AF161</f>
        <v>27</v>
      </c>
      <c r="AQ161" s="6">
        <f t="shared" ref="AQ161" si="468">(B161-B160)/B160</f>
        <v>8.3327575485386586E-3</v>
      </c>
      <c r="AR161" s="6">
        <f t="shared" ref="AR161" si="469">(E161-E160)/E160</f>
        <v>8.0142475512021364E-3</v>
      </c>
      <c r="AS161" s="6">
        <f t="shared" ref="AS161" si="470">(G161-G160)/G160</f>
        <v>7.8947368421052627E-2</v>
      </c>
      <c r="AT161" s="6">
        <f t="shared" ref="AT161" si="471">(H161-H160)/H160</f>
        <v>0</v>
      </c>
      <c r="AU161" s="6">
        <f t="shared" ref="AU161" si="472">(J161-J160)/J160</f>
        <v>0</v>
      </c>
      <c r="AV161" s="6">
        <f t="shared" ref="AV161" si="473">(M161-M160)/M160</f>
        <v>8.9700996677740868E-2</v>
      </c>
      <c r="AW161" s="6">
        <f t="shared" ref="AW161" si="474">(N161-N160)/N160</f>
        <v>0</v>
      </c>
      <c r="AX161" s="6">
        <f t="shared" ref="AX161" si="475">(O161-O160)/O160</f>
        <v>0</v>
      </c>
      <c r="AZ161" s="2">
        <f t="shared" ref="AZ161" si="476">E161/B161</f>
        <v>1.1635237364324088E-2</v>
      </c>
      <c r="BA161" s="17">
        <f t="shared" ref="BA161" si="477">AF161/AE161</f>
        <v>1.1194029850746268E-2</v>
      </c>
      <c r="BB161" s="2">
        <f t="shared" si="452"/>
        <v>1.2073027090694936E-2</v>
      </c>
      <c r="BC161" s="2">
        <f t="shared" si="453"/>
        <v>1.0895170789163721E-2</v>
      </c>
      <c r="BD161" s="2">
        <f t="shared" si="454"/>
        <v>1.1778563015312131E-3</v>
      </c>
      <c r="BE161" s="2">
        <f t="shared" si="455"/>
        <v>9.6584216725559488E-2</v>
      </c>
      <c r="BF161" s="2">
        <f t="shared" si="456"/>
        <v>0.80771495877502941</v>
      </c>
      <c r="BG161" s="2">
        <f t="shared" si="45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426"/>
        <v>41</v>
      </c>
      <c r="R162">
        <f t="shared" si="427"/>
        <v>3068</v>
      </c>
      <c r="Z162">
        <f t="shared" si="428"/>
        <v>2743</v>
      </c>
      <c r="AA162">
        <f t="shared" si="429"/>
        <v>356</v>
      </c>
      <c r="AB162">
        <f t="shared" si="430"/>
        <v>41</v>
      </c>
      <c r="AC162">
        <f t="shared" si="431"/>
        <v>284</v>
      </c>
      <c r="AE162" s="3">
        <f t="shared" ref="AE162" si="478">B162-B161</f>
        <v>2511</v>
      </c>
      <c r="AF162" s="3">
        <f t="shared" ref="AF162" si="479">E162-E161</f>
        <v>28</v>
      </c>
      <c r="AG162" s="3">
        <f t="shared" ref="AG162" si="480">G162-G161</f>
        <v>28</v>
      </c>
      <c r="AH162" s="3">
        <f t="shared" ref="AH162" si="481">H162-H161</f>
        <v>0</v>
      </c>
      <c r="AI162" s="3">
        <f t="shared" ref="AI162" si="482">J162-J161</f>
        <v>0</v>
      </c>
      <c r="AJ162" s="3">
        <f t="shared" ref="AJ162" si="483">M162-M161</f>
        <v>28</v>
      </c>
      <c r="AK162" s="3">
        <f t="shared" ref="AK162" si="484">N162-N161</f>
        <v>0</v>
      </c>
      <c r="AL162" s="3">
        <f t="shared" ref="AL162" si="485">O162-O161</f>
        <v>0</v>
      </c>
      <c r="AM162" s="3"/>
      <c r="AN162" s="3">
        <f t="shared" ref="AN162" si="486">AE162-AF162</f>
        <v>2483</v>
      </c>
      <c r="AO162" s="3">
        <f t="shared" ref="AO162" si="487">AF162</f>
        <v>28</v>
      </c>
      <c r="AQ162" s="6">
        <f t="shared" ref="AQ162" si="488">(B162-B161)/B161</f>
        <v>8.6030862843986412E-3</v>
      </c>
      <c r="AR162" s="6">
        <f t="shared" ref="AR162" si="489">(E162-E161)/E161</f>
        <v>8.2449941107184919E-3</v>
      </c>
      <c r="AS162" s="6">
        <f t="shared" ref="AS162" si="490">(G162-G161)/G161</f>
        <v>7.5880758807588072E-2</v>
      </c>
      <c r="AT162" s="6">
        <f t="shared" ref="AT162" si="491">(H162-H161)/H161</f>
        <v>0</v>
      </c>
      <c r="AU162" s="6">
        <f t="shared" ref="AU162" si="492">(J162-J161)/J161</f>
        <v>0</v>
      </c>
      <c r="AV162" s="6">
        <f t="shared" ref="AV162" si="493">(M162-M161)/M161</f>
        <v>8.5365853658536592E-2</v>
      </c>
      <c r="AW162" s="6">
        <f t="shared" ref="AW162" si="494">(N162-N161)/N161</f>
        <v>0</v>
      </c>
      <c r="AX162" s="6">
        <f t="shared" ref="AX162" si="495">(O162-O161)/O161</f>
        <v>0</v>
      </c>
      <c r="AZ162" s="2">
        <f t="shared" ref="AZ162" si="496">E162/B162</f>
        <v>1.1631106415791672E-2</v>
      </c>
      <c r="BA162" s="17">
        <f t="shared" ref="BA162" si="497">AF162/AE162</f>
        <v>1.1150935882118677E-2</v>
      </c>
      <c r="BB162" s="2">
        <f t="shared" si="452"/>
        <v>1.197429906542056E-2</v>
      </c>
      <c r="BC162" s="2">
        <f t="shared" si="453"/>
        <v>1.080607476635514E-2</v>
      </c>
      <c r="BD162" s="2">
        <f t="shared" si="454"/>
        <v>1.1682242990654205E-3</v>
      </c>
      <c r="BE162" s="2">
        <f t="shared" si="455"/>
        <v>0.10397196261682243</v>
      </c>
      <c r="BF162" s="2">
        <f t="shared" si="456"/>
        <v>0.80110981308411211</v>
      </c>
      <c r="BG162" s="2">
        <f t="shared" si="45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426"/>
        <v>44</v>
      </c>
      <c r="R163">
        <f t="shared" si="427"/>
        <v>3077</v>
      </c>
      <c r="Z163">
        <f t="shared" si="428"/>
        <v>2749</v>
      </c>
      <c r="AA163">
        <f t="shared" si="429"/>
        <v>376</v>
      </c>
      <c r="AB163">
        <f t="shared" si="430"/>
        <v>44</v>
      </c>
      <c r="AC163">
        <f t="shared" si="431"/>
        <v>284</v>
      </c>
      <c r="AE163" s="3">
        <f t="shared" ref="AE163" si="498">B163-B162</f>
        <v>1277</v>
      </c>
      <c r="AF163" s="3">
        <f t="shared" ref="AF163" si="499">E163-E162</f>
        <v>29</v>
      </c>
      <c r="AG163" s="3">
        <f t="shared" ref="AG163" si="500">G163-G162</f>
        <v>23</v>
      </c>
      <c r="AH163" s="3">
        <f t="shared" ref="AH163" si="501">H163-H162</f>
        <v>3</v>
      </c>
      <c r="AI163" s="3">
        <f t="shared" ref="AI163" si="502">J163-J162</f>
        <v>1</v>
      </c>
      <c r="AJ163" s="3">
        <f t="shared" ref="AJ163" si="503">M163-M162</f>
        <v>20</v>
      </c>
      <c r="AK163" s="3">
        <f t="shared" ref="AK163" si="504">N163-N162</f>
        <v>6</v>
      </c>
      <c r="AL163" s="3">
        <f t="shared" ref="AL163" si="505">O163-O162</f>
        <v>0</v>
      </c>
      <c r="AM163" s="3"/>
      <c r="AN163" s="3">
        <f t="shared" ref="AN163" si="506">AE163-AF163</f>
        <v>1248</v>
      </c>
      <c r="AO163" s="3">
        <f t="shared" ref="AO163" si="507">AF163</f>
        <v>29</v>
      </c>
      <c r="AQ163" s="6">
        <f t="shared" ref="AQ163" si="508">(B163-B162)/B162</f>
        <v>4.3378863589269758E-3</v>
      </c>
      <c r="AR163" s="6">
        <f t="shared" ref="AR163" si="509">(E163-E162)/E162</f>
        <v>8.4696261682242983E-3</v>
      </c>
      <c r="AS163" s="6">
        <f t="shared" ref="AS163" si="510">(G163-G162)/G162</f>
        <v>5.793450881612091E-2</v>
      </c>
      <c r="AT163" s="6">
        <f t="shared" ref="AT163" si="511">(H163-H162)/H162</f>
        <v>7.3170731707317069E-2</v>
      </c>
      <c r="AU163" s="6">
        <f t="shared" ref="AU163" si="512">(J163-J162)/J162</f>
        <v>0.25</v>
      </c>
      <c r="AV163" s="6">
        <f t="shared" ref="AV163" si="513">(M163-M162)/M162</f>
        <v>5.6179775280898875E-2</v>
      </c>
      <c r="AW163" s="6">
        <f t="shared" ref="AW163" si="514">(N163-N162)/N162</f>
        <v>2.1873860736419978E-3</v>
      </c>
      <c r="AX163" s="6">
        <f t="shared" ref="AX163" si="515">(O163-O162)/O162</f>
        <v>0</v>
      </c>
      <c r="AZ163" s="2">
        <f t="shared" ref="AZ163" si="516">E163/B163</f>
        <v>1.1678955557058784E-2</v>
      </c>
      <c r="BA163" s="17">
        <f t="shared" ref="BA163" si="517">AF163/AE163</f>
        <v>2.2709475332811275E-2</v>
      </c>
      <c r="BB163" s="2">
        <f t="shared" si="452"/>
        <v>1.2742542716478424E-2</v>
      </c>
      <c r="BC163" s="2">
        <f t="shared" si="453"/>
        <v>1.1294526498696786E-2</v>
      </c>
      <c r="BD163" s="2">
        <f t="shared" si="454"/>
        <v>1.4480162177816392E-3</v>
      </c>
      <c r="BE163" s="2">
        <f t="shared" si="455"/>
        <v>0.10889081957717926</v>
      </c>
      <c r="BF163" s="2">
        <f t="shared" si="456"/>
        <v>0.79611931653634516</v>
      </c>
      <c r="BG163" s="2">
        <f t="shared" si="45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426"/>
        <v>51</v>
      </c>
      <c r="R164">
        <f t="shared" si="427"/>
        <v>3086</v>
      </c>
      <c r="Z164">
        <f t="shared" si="428"/>
        <v>2751</v>
      </c>
      <c r="AA164">
        <f t="shared" si="429"/>
        <v>399</v>
      </c>
      <c r="AB164">
        <f t="shared" si="430"/>
        <v>51</v>
      </c>
      <c r="AC164">
        <f t="shared" si="431"/>
        <v>284</v>
      </c>
      <c r="AE164" s="3">
        <f t="shared" ref="AE164" si="518">B164-B163</f>
        <v>873</v>
      </c>
      <c r="AF164" s="3">
        <f t="shared" ref="AF164" si="519">E164-E163</f>
        <v>32</v>
      </c>
      <c r="AG164" s="3">
        <f t="shared" ref="AG164" si="520">G164-G163</f>
        <v>30</v>
      </c>
      <c r="AH164" s="3">
        <f t="shared" ref="AH164" si="521">H164-H163</f>
        <v>7</v>
      </c>
      <c r="AI164" s="3">
        <f t="shared" ref="AI164" si="522">J164-J163</f>
        <v>1</v>
      </c>
      <c r="AJ164" s="3">
        <f t="shared" ref="AJ164" si="523">M164-M163</f>
        <v>23</v>
      </c>
      <c r="AK164" s="3">
        <f t="shared" ref="AK164" si="524">N164-N163</f>
        <v>2</v>
      </c>
      <c r="AL164" s="3">
        <f t="shared" ref="AL164" si="525">O164-O163</f>
        <v>0</v>
      </c>
      <c r="AM164" s="3"/>
      <c r="AN164" s="3">
        <f t="shared" ref="AN164" si="526">AE164-AF164</f>
        <v>841</v>
      </c>
      <c r="AO164" s="3">
        <f t="shared" ref="AO164" si="527">AF164</f>
        <v>32</v>
      </c>
      <c r="AQ164" s="6">
        <f t="shared" ref="AQ164" si="528">(B164-B163)/B163</f>
        <v>2.9527159575187716E-3</v>
      </c>
      <c r="AR164" s="6">
        <f t="shared" ref="AR164" si="529">(E164-E163)/E163</f>
        <v>9.2673037938024901E-3</v>
      </c>
      <c r="AS164" s="6">
        <f t="shared" ref="AS164" si="530">(G164-G163)/G163</f>
        <v>7.1428571428571425E-2</v>
      </c>
      <c r="AT164" s="6">
        <f t="shared" ref="AT164" si="531">(H164-H163)/H163</f>
        <v>0.15909090909090909</v>
      </c>
      <c r="AU164" s="6">
        <f t="shared" ref="AU164" si="532">(J164-J163)/J163</f>
        <v>0.2</v>
      </c>
      <c r="AV164" s="6">
        <f t="shared" ref="AV164" si="533">(M164-M163)/M163</f>
        <v>6.1170212765957445E-2</v>
      </c>
      <c r="AW164" s="6">
        <f t="shared" ref="AW164" si="534">(N164-N163)/N163</f>
        <v>7.2753728628592216E-4</v>
      </c>
      <c r="AX164" s="6">
        <f t="shared" ref="AX164" si="535">(O164-O163)/O163</f>
        <v>0</v>
      </c>
      <c r="AZ164" s="2">
        <f t="shared" ref="AZ164" si="536">E164/B164</f>
        <v>1.1752486232560963E-2</v>
      </c>
      <c r="BA164" s="17">
        <f t="shared" ref="BA164" si="537">AF164/AE164</f>
        <v>3.6655211912943873E-2</v>
      </c>
      <c r="BB164" s="2">
        <f t="shared" si="452"/>
        <v>1.4634146341463415E-2</v>
      </c>
      <c r="BC164" s="2">
        <f t="shared" si="453"/>
        <v>1.2912482065997131E-2</v>
      </c>
      <c r="BD164" s="2">
        <f t="shared" si="454"/>
        <v>1.721664275466284E-3</v>
      </c>
      <c r="BE164" s="2">
        <f t="shared" si="455"/>
        <v>0.11449067431850789</v>
      </c>
      <c r="BF164" s="2">
        <f t="shared" si="456"/>
        <v>0.78938307030129129</v>
      </c>
      <c r="BG164" s="2">
        <f t="shared" si="45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426"/>
        <v>50</v>
      </c>
      <c r="R165">
        <f t="shared" si="427"/>
        <v>3086</v>
      </c>
      <c r="Z165">
        <f t="shared" si="428"/>
        <v>2752</v>
      </c>
      <c r="AA165">
        <f t="shared" si="429"/>
        <v>488</v>
      </c>
      <c r="AB165">
        <f t="shared" si="430"/>
        <v>50</v>
      </c>
      <c r="AC165">
        <f t="shared" si="431"/>
        <v>284</v>
      </c>
      <c r="AE165" s="3">
        <f t="shared" ref="AE165" si="538">B165-B164</f>
        <v>2860</v>
      </c>
      <c r="AF165" s="3">
        <f t="shared" ref="AF165" si="539">E165-E164</f>
        <v>89</v>
      </c>
      <c r="AG165" s="3">
        <f t="shared" ref="AG165" si="540">G165-G164</f>
        <v>88</v>
      </c>
      <c r="AH165" s="3">
        <f t="shared" ref="AH165" si="541">H165-H164</f>
        <v>-1</v>
      </c>
      <c r="AI165" s="3">
        <f t="shared" ref="AI165" si="542">J165-J164</f>
        <v>0</v>
      </c>
      <c r="AJ165" s="3">
        <f t="shared" ref="AJ165" si="543">M165-M164</f>
        <v>89</v>
      </c>
      <c r="AK165" s="3">
        <f t="shared" ref="AK165" si="544">N165-N164</f>
        <v>1</v>
      </c>
      <c r="AL165" s="3">
        <f t="shared" ref="AL165" si="545">O165-O164</f>
        <v>0</v>
      </c>
      <c r="AM165" s="3"/>
      <c r="AN165" s="3">
        <f t="shared" ref="AN165" si="546">AE165-AF165</f>
        <v>2771</v>
      </c>
      <c r="AO165" s="3">
        <f t="shared" ref="AO165" si="547">AF165</f>
        <v>89</v>
      </c>
      <c r="AQ165" s="6">
        <f t="shared" ref="AQ165" si="548">(B165-B164)/B164</f>
        <v>9.6447950143828849E-3</v>
      </c>
      <c r="AR165" s="6">
        <f t="shared" ref="AR165" si="549">(E165-E164)/E164</f>
        <v>2.5538020086083215E-2</v>
      </c>
      <c r="AS165" s="6">
        <f t="shared" ref="AS165" si="550">(G165-G164)/G164</f>
        <v>0.19555555555555557</v>
      </c>
      <c r="AT165" s="6">
        <f t="shared" ref="AT165" si="551">(H165-H164)/H164</f>
        <v>-1.9607843137254902E-2</v>
      </c>
      <c r="AU165" s="6">
        <f t="shared" ref="AU165" si="552">(J165-J164)/J164</f>
        <v>0</v>
      </c>
      <c r="AV165" s="6">
        <f t="shared" ref="AV165" si="553">(M165-M164)/M164</f>
        <v>0.22305764411027568</v>
      </c>
      <c r="AW165" s="6">
        <f t="shared" ref="AW165" si="554">(N165-N164)/N164</f>
        <v>3.6350418029807341E-4</v>
      </c>
      <c r="AX165" s="6">
        <f t="shared" ref="AX165" si="555">(O165-O164)/O164</f>
        <v>0</v>
      </c>
      <c r="AZ165" s="2">
        <f t="shared" ref="AZ165" si="556">E165/B165</f>
        <v>1.1937486848389909E-2</v>
      </c>
      <c r="BA165" s="17">
        <f t="shared" ref="BA165" si="557">AF165/AE165</f>
        <v>3.1118881118881118E-2</v>
      </c>
      <c r="BB165" s="2">
        <f t="shared" si="452"/>
        <v>1.3989927252378288E-2</v>
      </c>
      <c r="BC165" s="2">
        <f t="shared" si="453"/>
        <v>1.2311135982092894E-2</v>
      </c>
      <c r="BD165" s="2">
        <f t="shared" si="454"/>
        <v>1.6787912702853946E-3</v>
      </c>
      <c r="BE165" s="2">
        <f t="shared" si="455"/>
        <v>0.13654168998321209</v>
      </c>
      <c r="BF165" s="2">
        <f t="shared" si="456"/>
        <v>0.7700055959709009</v>
      </c>
      <c r="BG165" s="2">
        <f t="shared" si="45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426"/>
        <v>49</v>
      </c>
      <c r="R166">
        <f t="shared" si="427"/>
        <v>3090</v>
      </c>
      <c r="Z166">
        <f t="shared" si="428"/>
        <v>2757</v>
      </c>
      <c r="AA166">
        <f t="shared" si="429"/>
        <v>513</v>
      </c>
      <c r="AB166">
        <f t="shared" si="430"/>
        <v>49</v>
      </c>
      <c r="AC166">
        <f t="shared" si="431"/>
        <v>284</v>
      </c>
      <c r="AE166" s="3">
        <f t="shared" ref="AE166" si="558">B166-B165</f>
        <v>2248</v>
      </c>
      <c r="AF166" s="3">
        <f t="shared" ref="AF166" si="559">E166-E165</f>
        <v>29</v>
      </c>
      <c r="AG166" s="3">
        <f t="shared" ref="AG166" si="560">G166-G165</f>
        <v>24</v>
      </c>
      <c r="AH166" s="3">
        <f t="shared" ref="AH166" si="561">H166-H165</f>
        <v>-1</v>
      </c>
      <c r="AI166" s="3">
        <f t="shared" ref="AI166" si="562">J166-J165</f>
        <v>0</v>
      </c>
      <c r="AJ166" s="3">
        <f t="shared" ref="AJ166" si="563">M166-M165</f>
        <v>25</v>
      </c>
      <c r="AK166" s="3">
        <f t="shared" ref="AK166" si="564">N166-N165</f>
        <v>5</v>
      </c>
      <c r="AL166" s="3">
        <f t="shared" ref="AL166" si="565">O166-O165</f>
        <v>0</v>
      </c>
      <c r="AM166" s="3"/>
      <c r="AN166" s="3">
        <f t="shared" ref="AN166" si="566">AE166-AF166</f>
        <v>2219</v>
      </c>
      <c r="AO166" s="3">
        <f t="shared" ref="AO166" si="567">AF166</f>
        <v>29</v>
      </c>
      <c r="AQ166" s="6">
        <f t="shared" ref="AQ166" si="568">(B166-B165)/B165</f>
        <v>7.5085255834304743E-3</v>
      </c>
      <c r="AR166" s="6">
        <f t="shared" ref="AR166" si="569">(E166-E165)/E165</f>
        <v>8.1141578063794063E-3</v>
      </c>
      <c r="AS166" s="6">
        <f t="shared" ref="AS166" si="570">(G166-G165)/G165</f>
        <v>4.4609665427509292E-2</v>
      </c>
      <c r="AT166" s="6">
        <f t="shared" ref="AT166" si="571">(H166-H165)/H165</f>
        <v>-0.02</v>
      </c>
      <c r="AU166" s="6">
        <f t="shared" ref="AU166" si="572">(J166-J165)/J165</f>
        <v>0</v>
      </c>
      <c r="AV166" s="6">
        <f t="shared" ref="AV166" si="573">(M166-M165)/M165</f>
        <v>5.1229508196721313E-2</v>
      </c>
      <c r="AW166" s="6">
        <f t="shared" ref="AW166" si="574">(N166-N165)/N165</f>
        <v>1.816860465116279E-3</v>
      </c>
      <c r="AX166" s="6">
        <f t="shared" ref="AX166" si="575">(O166-O165)/O165</f>
        <v>0</v>
      </c>
      <c r="AZ166" s="2">
        <f t="shared" ref="AZ166" si="576">E166/B166</f>
        <v>1.1944662695058032E-2</v>
      </c>
      <c r="BA166" s="17">
        <f t="shared" ref="BA166" si="577">AF166/AE166</f>
        <v>1.2900355871886121E-2</v>
      </c>
      <c r="BB166" s="2">
        <f t="shared" si="452"/>
        <v>1.3599777962808771E-2</v>
      </c>
      <c r="BC166" s="2">
        <f t="shared" si="453"/>
        <v>1.1934499028587288E-2</v>
      </c>
      <c r="BD166" s="2">
        <f t="shared" si="454"/>
        <v>1.6652789342214821E-3</v>
      </c>
      <c r="BE166" s="2">
        <f t="shared" si="455"/>
        <v>0.14238134887593673</v>
      </c>
      <c r="BF166" s="2">
        <f t="shared" si="456"/>
        <v>0.76519567027477098</v>
      </c>
      <c r="BG166" s="2">
        <f t="shared" si="45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426"/>
        <v>48</v>
      </c>
      <c r="R167">
        <f t="shared" si="427"/>
        <v>3089</v>
      </c>
      <c r="Z167">
        <f t="shared" si="428"/>
        <v>2757</v>
      </c>
      <c r="AA167">
        <f t="shared" si="429"/>
        <v>556</v>
      </c>
      <c r="AB167">
        <f t="shared" si="430"/>
        <v>48</v>
      </c>
      <c r="AC167">
        <f t="shared" si="431"/>
        <v>284</v>
      </c>
      <c r="AE167" s="3">
        <f t="shared" ref="AE167" si="578">B167-B166</f>
        <v>2046</v>
      </c>
      <c r="AF167" s="3">
        <f t="shared" ref="AF167" si="579">E167-E166</f>
        <v>42</v>
      </c>
      <c r="AG167" s="3">
        <f t="shared" ref="AG167" si="580">G167-G166</f>
        <v>42</v>
      </c>
      <c r="AH167" s="3">
        <f t="shared" ref="AH167" si="581">H167-H166</f>
        <v>-1</v>
      </c>
      <c r="AI167" s="3">
        <f t="shared" ref="AI167" si="582">J167-J166</f>
        <v>0</v>
      </c>
      <c r="AJ167" s="3">
        <f t="shared" ref="AJ167" si="583">M167-M166</f>
        <v>43</v>
      </c>
      <c r="AK167" s="3">
        <f t="shared" ref="AK167" si="584">N167-N166</f>
        <v>0</v>
      </c>
      <c r="AL167" s="3">
        <f t="shared" ref="AL167" si="585">O167-O166</f>
        <v>0</v>
      </c>
      <c r="AM167" s="3"/>
      <c r="AN167" s="3">
        <f t="shared" ref="AN167" si="586">AE167-AF167</f>
        <v>2004</v>
      </c>
      <c r="AO167" s="3">
        <f t="shared" ref="AO167" si="587">AF167</f>
        <v>42</v>
      </c>
      <c r="AQ167" s="6">
        <f t="shared" ref="AQ167" si="588">(B167-B166)/B166</f>
        <v>6.7828975503993159E-3</v>
      </c>
      <c r="AR167" s="6">
        <f t="shared" ref="AR167" si="589">(E167-E166)/E166</f>
        <v>1.1656952539550375E-2</v>
      </c>
      <c r="AS167" s="6">
        <f t="shared" ref="AS167" si="590">(G167-G166)/G166</f>
        <v>7.4733096085409248E-2</v>
      </c>
      <c r="AT167" s="6">
        <f t="shared" ref="AT167" si="591">(H167-H166)/H166</f>
        <v>-2.0408163265306121E-2</v>
      </c>
      <c r="AU167" s="6">
        <f t="shared" ref="AU167" si="592">(J167-J166)/J166</f>
        <v>0</v>
      </c>
      <c r="AV167" s="6">
        <f t="shared" ref="AV167" si="593">(M167-M166)/M166</f>
        <v>8.3820662768031184E-2</v>
      </c>
      <c r="AW167" s="6">
        <f t="shared" ref="AW167" si="594">(N167-N166)/N166</f>
        <v>0</v>
      </c>
      <c r="AX167" s="6">
        <f t="shared" ref="AX167" si="595">(O167-O166)/O166</f>
        <v>0</v>
      </c>
      <c r="AZ167" s="2">
        <f t="shared" ref="AZ167" si="596">E167/B167</f>
        <v>1.200248940520997E-2</v>
      </c>
      <c r="BA167" s="17">
        <f t="shared" ref="BA167" si="597">AF167/AE167</f>
        <v>2.0527859237536656E-2</v>
      </c>
      <c r="BB167" s="2">
        <f t="shared" si="452"/>
        <v>1.3168724279835391E-2</v>
      </c>
      <c r="BC167" s="2">
        <f t="shared" si="453"/>
        <v>1.1522633744855968E-2</v>
      </c>
      <c r="BD167" s="2">
        <f t="shared" si="454"/>
        <v>1.6460905349794238E-3</v>
      </c>
      <c r="BE167" s="2">
        <f t="shared" si="455"/>
        <v>0.15253772290809328</v>
      </c>
      <c r="BF167" s="2">
        <f t="shared" si="456"/>
        <v>0.75637860082304531</v>
      </c>
      <c r="BG167" s="2">
        <f t="shared" si="45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426"/>
        <v>52</v>
      </c>
      <c r="R168">
        <f t="shared" si="427"/>
        <v>3102</v>
      </c>
      <c r="Z168">
        <f t="shared" si="428"/>
        <v>2766</v>
      </c>
      <c r="AA168">
        <f t="shared" si="429"/>
        <v>579</v>
      </c>
      <c r="AB168">
        <f t="shared" si="430"/>
        <v>52</v>
      </c>
      <c r="AC168">
        <f t="shared" si="431"/>
        <v>284</v>
      </c>
      <c r="AE168" s="3">
        <f t="shared" ref="AE168" si="598">B168-B167</f>
        <v>2219</v>
      </c>
      <c r="AF168" s="3">
        <f t="shared" ref="AF168" si="599">E168-E167</f>
        <v>36</v>
      </c>
      <c r="AG168" s="3">
        <f t="shared" ref="AG168" si="600">G168-G167</f>
        <v>27</v>
      </c>
      <c r="AH168" s="3">
        <f t="shared" ref="AH168" si="601">H168-H167</f>
        <v>4</v>
      </c>
      <c r="AI168" s="3">
        <f t="shared" ref="AI168" si="602">J168-J167</f>
        <v>0</v>
      </c>
      <c r="AJ168" s="3">
        <f t="shared" ref="AJ168" si="603">M168-M167</f>
        <v>23</v>
      </c>
      <c r="AK168" s="3">
        <f t="shared" ref="AK168" si="604">N168-N167</f>
        <v>9</v>
      </c>
      <c r="AL168" s="3">
        <f t="shared" ref="AL168" si="605">O168-O167</f>
        <v>0</v>
      </c>
      <c r="AM168" s="3"/>
      <c r="AN168" s="3">
        <f t="shared" ref="AN168" si="606">AE168-AF168</f>
        <v>2183</v>
      </c>
      <c r="AO168" s="3">
        <f t="shared" ref="AO168" si="607">AF168</f>
        <v>36</v>
      </c>
      <c r="AQ168" s="6">
        <f t="shared" ref="AQ168" si="608">(B168-B167)/B167</f>
        <v>7.3068652922252189E-3</v>
      </c>
      <c r="AR168" s="6">
        <f t="shared" ref="AR168" si="609">(E168-E167)/E167</f>
        <v>9.876543209876543E-3</v>
      </c>
      <c r="AS168" s="6">
        <f t="shared" ref="AS168" si="610">(G168-G167)/G167</f>
        <v>4.4701986754966887E-2</v>
      </c>
      <c r="AT168" s="6">
        <f t="shared" ref="AT168" si="611">(H168-H167)/H167</f>
        <v>8.3333333333333329E-2</v>
      </c>
      <c r="AU168" s="6">
        <f t="shared" ref="AU168" si="612">(J168-J167)/J167</f>
        <v>0</v>
      </c>
      <c r="AV168" s="6">
        <f t="shared" ref="AV168" si="613">(M168-M167)/M167</f>
        <v>4.1366906474820143E-2</v>
      </c>
      <c r="AW168" s="6">
        <f t="shared" ref="AW168" si="614">(N168-N167)/N167</f>
        <v>3.2644178454842221E-3</v>
      </c>
      <c r="AX168" s="6">
        <f t="shared" ref="AX168" si="615">(O168-O167)/O167</f>
        <v>0</v>
      </c>
      <c r="AZ168" s="2">
        <f t="shared" ref="AZ168" si="616">E168/B168</f>
        <v>1.203310820971148E-2</v>
      </c>
      <c r="BA168" s="17">
        <f t="shared" ref="BA168" si="617">AF168/AE168</f>
        <v>1.622352410995944E-2</v>
      </c>
      <c r="BB168" s="2">
        <f t="shared" si="452"/>
        <v>1.4126596033686498E-2</v>
      </c>
      <c r="BC168" s="2">
        <f t="shared" si="453"/>
        <v>1.2496604183645748E-2</v>
      </c>
      <c r="BD168" s="2">
        <f t="shared" si="454"/>
        <v>1.6299918500407497E-3</v>
      </c>
      <c r="BE168" s="2">
        <f t="shared" si="455"/>
        <v>0.15729421352893236</v>
      </c>
      <c r="BF168" s="2">
        <f t="shared" si="456"/>
        <v>0.75142624286878568</v>
      </c>
      <c r="BG168" s="2">
        <f t="shared" si="45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426"/>
        <v>52</v>
      </c>
      <c r="R169">
        <f t="shared" si="427"/>
        <v>3102</v>
      </c>
      <c r="Z169">
        <f t="shared" si="428"/>
        <v>2766</v>
      </c>
      <c r="AA169">
        <f t="shared" si="429"/>
        <v>625</v>
      </c>
      <c r="AB169">
        <f t="shared" si="430"/>
        <v>52</v>
      </c>
      <c r="AC169">
        <f t="shared" si="431"/>
        <v>284</v>
      </c>
      <c r="AE169" s="3">
        <f t="shared" ref="AE169" si="618">B169-B168</f>
        <v>2030</v>
      </c>
      <c r="AF169" s="3">
        <f t="shared" ref="AF169" si="619">E169-E168</f>
        <v>46</v>
      </c>
      <c r="AG169" s="3">
        <f t="shared" ref="AG169" si="620">G169-G168</f>
        <v>46</v>
      </c>
      <c r="AH169" s="3">
        <f t="shared" ref="AH169" si="621">H169-H168</f>
        <v>0</v>
      </c>
      <c r="AI169" s="3">
        <f t="shared" ref="AI169" si="622">J169-J168</f>
        <v>-1</v>
      </c>
      <c r="AJ169" s="3">
        <f t="shared" ref="AJ169" si="623">M169-M168</f>
        <v>46</v>
      </c>
      <c r="AK169" s="3">
        <f t="shared" ref="AK169" si="624">N169-N168</f>
        <v>0</v>
      </c>
      <c r="AL169" s="3">
        <f t="shared" ref="AL169" si="625">O169-O168</f>
        <v>0</v>
      </c>
      <c r="AM169" s="3"/>
      <c r="AN169" s="3">
        <f t="shared" ref="AN169" si="626">AE169-AF169</f>
        <v>1984</v>
      </c>
      <c r="AO169" s="3">
        <f t="shared" ref="AO169" si="627">AF169</f>
        <v>46</v>
      </c>
      <c r="AQ169" s="6">
        <f t="shared" ref="AQ169" si="628">(B169-B168)/B168</f>
        <v>6.6360254457251576E-3</v>
      </c>
      <c r="AR169" s="6">
        <f t="shared" ref="AR169" si="629">(E169-E168)/E168</f>
        <v>1.2496604183645748E-2</v>
      </c>
      <c r="AS169" s="6">
        <f t="shared" ref="AS169" si="630">(G169-G168)/G168</f>
        <v>7.2900158478605384E-2</v>
      </c>
      <c r="AT169" s="6">
        <f t="shared" ref="AT169" si="631">(H169-H168)/H168</f>
        <v>0</v>
      </c>
      <c r="AU169" s="6">
        <f t="shared" ref="AU169" si="632">(J169-J168)/J168</f>
        <v>-0.16666666666666666</v>
      </c>
      <c r="AV169" s="6">
        <f t="shared" ref="AV169" si="633">(M169-M168)/M168</f>
        <v>7.9447322970639028E-2</v>
      </c>
      <c r="AW169" s="6">
        <f t="shared" ref="AW169" si="634">(N169-N168)/N168</f>
        <v>0</v>
      </c>
      <c r="AX169" s="6">
        <f t="shared" ref="AX169" si="635">(O169-O168)/O168</f>
        <v>0</v>
      </c>
      <c r="AZ169" s="2">
        <f t="shared" ref="AZ169" si="636">E169/B169</f>
        <v>1.2103164293879247E-2</v>
      </c>
      <c r="BA169" s="17">
        <f t="shared" ref="BA169" si="637">AF169/AE169</f>
        <v>2.2660098522167486E-2</v>
      </c>
      <c r="BB169" s="2">
        <f t="shared" si="452"/>
        <v>1.395224040783472E-2</v>
      </c>
      <c r="BC169" s="2">
        <f t="shared" si="453"/>
        <v>1.2610678830158305E-2</v>
      </c>
      <c r="BD169" s="2">
        <f t="shared" si="454"/>
        <v>1.3415615776764154E-3</v>
      </c>
      <c r="BE169" s="2">
        <f t="shared" si="455"/>
        <v>0.16769519720955192</v>
      </c>
      <c r="BF169" s="2">
        <f t="shared" si="456"/>
        <v>0.74215186477059292</v>
      </c>
      <c r="BG169" s="2">
        <f t="shared" si="45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426"/>
        <v>56</v>
      </c>
      <c r="R170">
        <f t="shared" si="427"/>
        <v>3110</v>
      </c>
      <c r="Z170">
        <f t="shared" si="428"/>
        <v>2769</v>
      </c>
      <c r="AA170">
        <f t="shared" si="429"/>
        <v>656</v>
      </c>
      <c r="AB170">
        <f t="shared" si="430"/>
        <v>56</v>
      </c>
      <c r="AC170">
        <f t="shared" si="431"/>
        <v>285</v>
      </c>
      <c r="AE170" s="3">
        <f t="shared" ref="AE170" si="638">B170-B169</f>
        <v>1043</v>
      </c>
      <c r="AF170" s="3">
        <f t="shared" ref="AF170" si="639">E170-E169</f>
        <v>39</v>
      </c>
      <c r="AG170" s="3">
        <f t="shared" ref="AG170" si="640">G170-G169</f>
        <v>35</v>
      </c>
      <c r="AH170" s="3">
        <f t="shared" ref="AH170" si="641">H170-H169</f>
        <v>4</v>
      </c>
      <c r="AI170" s="3">
        <f t="shared" ref="AI170" si="642">J170-J169</f>
        <v>0</v>
      </c>
      <c r="AJ170" s="3">
        <f t="shared" ref="AJ170" si="643">M170-M169</f>
        <v>31</v>
      </c>
      <c r="AK170" s="3">
        <f t="shared" ref="AK170" si="644">N170-N169</f>
        <v>3</v>
      </c>
      <c r="AL170" s="3">
        <f t="shared" ref="AL170" si="645">O170-O169</f>
        <v>1</v>
      </c>
      <c r="AM170" s="3"/>
      <c r="AN170" s="3">
        <f t="shared" ref="AN170" si="646">AE170-AF170</f>
        <v>1004</v>
      </c>
      <c r="AO170" s="3">
        <f t="shared" ref="AO170" si="647">AF170</f>
        <v>39</v>
      </c>
      <c r="AQ170" s="6">
        <f t="shared" ref="AQ170" si="648">(B170-B169)/B169</f>
        <v>3.3870674425854723E-3</v>
      </c>
      <c r="AR170" s="6">
        <f t="shared" ref="AR170" si="649">(E170-E169)/E169</f>
        <v>1.046418030587604E-2</v>
      </c>
      <c r="AS170" s="6">
        <f t="shared" ref="AS170" si="650">(G170-G169)/G169</f>
        <v>5.1698670605612999E-2</v>
      </c>
      <c r="AT170" s="6">
        <f t="shared" ref="AT170" si="651">(H170-H169)/H169</f>
        <v>7.6923076923076927E-2</v>
      </c>
      <c r="AU170" s="6">
        <f t="shared" ref="AU170" si="652">(J170-J169)/J169</f>
        <v>0</v>
      </c>
      <c r="AV170" s="6">
        <f t="shared" ref="AV170" si="653">(M170-M169)/M169</f>
        <v>4.9599999999999998E-2</v>
      </c>
      <c r="AW170" s="6">
        <f t="shared" ref="AW170" si="654">(N170-N169)/N169</f>
        <v>1.0845986984815619E-3</v>
      </c>
      <c r="AX170" s="6">
        <f t="shared" ref="AX170" si="655">(O170-O169)/O169</f>
        <v>3.5211267605633804E-3</v>
      </c>
      <c r="AZ170" s="2">
        <f t="shared" ref="AZ170" si="656">E170/B170</f>
        <v>1.2188530612112797E-2</v>
      </c>
      <c r="BA170" s="17">
        <f t="shared" ref="BA170" si="657">AF170/AE170</f>
        <v>3.7392138063279005E-2</v>
      </c>
      <c r="BB170" s="2">
        <f t="shared" si="452"/>
        <v>1.4869888475836431E-2</v>
      </c>
      <c r="BC170" s="2">
        <f t="shared" si="453"/>
        <v>1.3542219861922463E-2</v>
      </c>
      <c r="BD170" s="2">
        <f t="shared" si="454"/>
        <v>1.3276686139139671E-3</v>
      </c>
      <c r="BE170" s="2">
        <f t="shared" si="455"/>
        <v>0.17419012214551249</v>
      </c>
      <c r="BF170" s="2">
        <f t="shared" si="456"/>
        <v>0.73526287838555493</v>
      </c>
      <c r="BG170" s="2">
        <f t="shared" si="45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426"/>
        <v>60</v>
      </c>
      <c r="R171">
        <f t="shared" si="427"/>
        <v>3122</v>
      </c>
      <c r="Z171">
        <f t="shared" si="428"/>
        <v>2776</v>
      </c>
      <c r="AA171">
        <f t="shared" si="429"/>
        <v>658</v>
      </c>
      <c r="AB171">
        <f t="shared" si="430"/>
        <v>60</v>
      </c>
      <c r="AC171">
        <f t="shared" si="431"/>
        <v>286</v>
      </c>
      <c r="AE171" s="3">
        <f t="shared" ref="AE171" si="658">B171-B170</f>
        <v>1626</v>
      </c>
      <c r="AF171" s="3">
        <f t="shared" ref="AF171" si="659">E171-E170</f>
        <v>14</v>
      </c>
      <c r="AG171" s="3">
        <f t="shared" ref="AG171" si="660">G171-G170</f>
        <v>6</v>
      </c>
      <c r="AH171" s="3">
        <f t="shared" ref="AH171" si="661">H171-H170</f>
        <v>4</v>
      </c>
      <c r="AI171" s="3">
        <f t="shared" ref="AI171" si="662">J171-J170</f>
        <v>1</v>
      </c>
      <c r="AJ171" s="3">
        <f t="shared" ref="AJ171" si="663">M171-M170</f>
        <v>2</v>
      </c>
      <c r="AK171" s="3">
        <f t="shared" ref="AK171" si="664">N171-N170</f>
        <v>7</v>
      </c>
      <c r="AL171" s="3">
        <f t="shared" ref="AL171" si="665">O171-O170</f>
        <v>1</v>
      </c>
      <c r="AM171" s="3"/>
      <c r="AN171" s="3">
        <f t="shared" ref="AN171" si="666">AE171-AF171</f>
        <v>1612</v>
      </c>
      <c r="AO171" s="3">
        <f t="shared" ref="AO171" si="667">AF171</f>
        <v>14</v>
      </c>
      <c r="AQ171" s="6">
        <f t="shared" ref="AQ171" si="668">(B171-B170)/B170</f>
        <v>5.2624935675240061E-3</v>
      </c>
      <c r="AR171" s="6">
        <f t="shared" ref="AR171" si="669">(E171-E170)/E170</f>
        <v>3.7174721189591076E-3</v>
      </c>
      <c r="AS171" s="6">
        <f t="shared" ref="AS171" si="670">(G171-G170)/G170</f>
        <v>8.4269662921348312E-3</v>
      </c>
      <c r="AT171" s="6">
        <f t="shared" ref="AT171" si="671">(H171-H170)/H170</f>
        <v>7.1428571428571425E-2</v>
      </c>
      <c r="AU171" s="6">
        <f t="shared" ref="AU171" si="672">(J171-J170)/J170</f>
        <v>0.2</v>
      </c>
      <c r="AV171" s="6">
        <f t="shared" ref="AV171" si="673">(M171-M170)/M170</f>
        <v>3.0487804878048782E-3</v>
      </c>
      <c r="AW171" s="6">
        <f t="shared" ref="AW171" si="674">(N171-N170)/N170</f>
        <v>2.527988443481401E-3</v>
      </c>
      <c r="AX171" s="6">
        <f t="shared" ref="AX171" si="675">(O171-O170)/O170</f>
        <v>3.5087719298245615E-3</v>
      </c>
      <c r="AZ171" s="2">
        <f t="shared" ref="AZ171" si="676">E171/B171</f>
        <v>1.2169797652967596E-2</v>
      </c>
      <c r="BA171" s="17">
        <f t="shared" ref="BA171" si="677">AF171/AE171</f>
        <v>8.6100861008610082E-3</v>
      </c>
      <c r="BB171" s="2">
        <f t="shared" si="452"/>
        <v>1.5873015873015872E-2</v>
      </c>
      <c r="BC171" s="2">
        <f t="shared" si="453"/>
        <v>1.4285714285714285E-2</v>
      </c>
      <c r="BD171" s="2">
        <f t="shared" si="454"/>
        <v>1.5873015873015873E-3</v>
      </c>
      <c r="BE171" s="2">
        <f t="shared" si="455"/>
        <v>0.17407407407407408</v>
      </c>
      <c r="BF171" s="2">
        <f t="shared" si="456"/>
        <v>0.73439153439153437</v>
      </c>
      <c r="BG171" s="2">
        <f t="shared" si="45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426"/>
        <v>60</v>
      </c>
      <c r="R172">
        <f t="shared" si="427"/>
        <v>3131</v>
      </c>
      <c r="Z172">
        <f t="shared" si="428"/>
        <v>2785</v>
      </c>
      <c r="AA172">
        <f t="shared" si="429"/>
        <v>662</v>
      </c>
      <c r="AB172">
        <f t="shared" si="430"/>
        <v>60</v>
      </c>
      <c r="AC172">
        <f t="shared" si="431"/>
        <v>286</v>
      </c>
      <c r="AE172" s="3">
        <f t="shared" ref="AE172" si="678">B172-B171</f>
        <v>2406</v>
      </c>
      <c r="AF172" s="3">
        <f t="shared" ref="AF172" si="679">E172-E171</f>
        <v>13</v>
      </c>
      <c r="AG172" s="3">
        <f t="shared" ref="AG172" si="680">G172-G171</f>
        <v>4</v>
      </c>
      <c r="AH172" s="3">
        <f t="shared" ref="AH172" si="681">H172-H171</f>
        <v>0</v>
      </c>
      <c r="AI172" s="3">
        <f t="shared" ref="AI172" si="682">J172-J171</f>
        <v>0</v>
      </c>
      <c r="AJ172" s="3">
        <f t="shared" ref="AJ172" si="683">M172-M171</f>
        <v>4</v>
      </c>
      <c r="AK172" s="3">
        <f t="shared" ref="AK172" si="684">N172-N171</f>
        <v>9</v>
      </c>
      <c r="AL172" s="3">
        <f t="shared" ref="AL172" si="685">O172-O171</f>
        <v>0</v>
      </c>
      <c r="AM172" s="3"/>
      <c r="AN172" s="3">
        <f t="shared" ref="AN172" si="686">AE172-AF172</f>
        <v>2393</v>
      </c>
      <c r="AO172" s="3">
        <f t="shared" ref="AO172" si="687">AF172</f>
        <v>13</v>
      </c>
      <c r="AQ172" s="6">
        <f t="shared" ref="AQ172" si="688">(B172-B171)/B171</f>
        <v>7.7461727918095328E-3</v>
      </c>
      <c r="AR172" s="6">
        <f t="shared" ref="AR172" si="689">(E172-E171)/E171</f>
        <v>3.4391534391534392E-3</v>
      </c>
      <c r="AS172" s="6">
        <f t="shared" ref="AS172" si="690">(G172-G171)/G171</f>
        <v>5.5710306406685237E-3</v>
      </c>
      <c r="AT172" s="6">
        <f t="shared" ref="AT172" si="691">(H172-H171)/H171</f>
        <v>0</v>
      </c>
      <c r="AU172" s="6">
        <f t="shared" ref="AU172" si="692">(J172-J171)/J171</f>
        <v>0</v>
      </c>
      <c r="AV172" s="6">
        <f t="shared" ref="AV172" si="693">(M172-M171)/M171</f>
        <v>6.0790273556231003E-3</v>
      </c>
      <c r="AW172" s="6">
        <f t="shared" ref="AW172" si="694">(N172-N171)/N171</f>
        <v>3.2420749279538905E-3</v>
      </c>
      <c r="AX172" s="6">
        <f t="shared" ref="AX172" si="695">(O172-O171)/O171</f>
        <v>0</v>
      </c>
      <c r="AZ172" s="2">
        <f t="shared" ref="AZ172" si="696">E172/B172</f>
        <v>1.2117784997971318E-2</v>
      </c>
      <c r="BA172" s="17">
        <f t="shared" ref="BA172" si="697">AF172/AE172</f>
        <v>5.4031587697423106E-3</v>
      </c>
      <c r="BB172" s="2">
        <f t="shared" si="452"/>
        <v>1.5818613234906406E-2</v>
      </c>
      <c r="BC172" s="2">
        <f t="shared" si="453"/>
        <v>1.4236751911415766E-2</v>
      </c>
      <c r="BD172" s="2">
        <f t="shared" si="454"/>
        <v>1.5818613234906407E-3</v>
      </c>
      <c r="BE172" s="2">
        <f t="shared" si="455"/>
        <v>0.17453203269180068</v>
      </c>
      <c r="BF172" s="2">
        <f t="shared" si="456"/>
        <v>0.73424729765357233</v>
      </c>
      <c r="BG172" s="2">
        <f t="shared" si="45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426"/>
        <v>61</v>
      </c>
      <c r="R173">
        <f t="shared" si="427"/>
        <v>3133</v>
      </c>
      <c r="Z173">
        <f t="shared" si="428"/>
        <v>2786</v>
      </c>
      <c r="AA173">
        <f t="shared" si="429"/>
        <v>705</v>
      </c>
      <c r="AB173">
        <f t="shared" si="430"/>
        <v>61</v>
      </c>
      <c r="AC173">
        <f t="shared" si="431"/>
        <v>286</v>
      </c>
      <c r="AE173" s="3">
        <f t="shared" ref="AE173" si="698">B173-B172</f>
        <v>2859</v>
      </c>
      <c r="AF173" s="3">
        <f t="shared" ref="AF173" si="699">E173-E172</f>
        <v>45</v>
      </c>
      <c r="AG173" s="3">
        <f t="shared" ref="AG173" si="700">G173-G172</f>
        <v>44</v>
      </c>
      <c r="AH173" s="3">
        <f t="shared" ref="AH173" si="701">H173-H172</f>
        <v>1</v>
      </c>
      <c r="AI173" s="3">
        <f t="shared" ref="AI173" si="702">J173-J172</f>
        <v>2</v>
      </c>
      <c r="AJ173" s="3">
        <f t="shared" ref="AJ173" si="703">M173-M172</f>
        <v>43</v>
      </c>
      <c r="AK173" s="3">
        <f t="shared" ref="AK173" si="704">N173-N172</f>
        <v>1</v>
      </c>
      <c r="AL173" s="3">
        <f t="shared" ref="AL173" si="705">O173-O172</f>
        <v>0</v>
      </c>
      <c r="AM173" s="3"/>
      <c r="AN173" s="3">
        <f t="shared" ref="AN173" si="706">AE173-AF173</f>
        <v>2814</v>
      </c>
      <c r="AO173" s="3">
        <f t="shared" ref="AO173" si="707">AF173</f>
        <v>45</v>
      </c>
      <c r="AQ173" s="6">
        <f t="shared" ref="AQ173" si="708">(B173-B172)/B172</f>
        <v>9.1338643050883194E-3</v>
      </c>
      <c r="AR173" s="6">
        <f t="shared" ref="AR173" si="709">(E173-E172)/E172</f>
        <v>1.1863959926179805E-2</v>
      </c>
      <c r="AS173" s="6">
        <f t="shared" ref="AS173" si="710">(G173-G172)/G172</f>
        <v>6.0941828254847646E-2</v>
      </c>
      <c r="AT173" s="6">
        <f t="shared" ref="AT173" si="711">(H173-H172)/H172</f>
        <v>1.6666666666666666E-2</v>
      </c>
      <c r="AU173" s="6">
        <f t="shared" ref="AU173" si="712">(J173-J172)/J172</f>
        <v>0.33333333333333331</v>
      </c>
      <c r="AV173" s="6">
        <f t="shared" ref="AV173" si="713">(M173-M172)/M172</f>
        <v>6.4954682779456194E-2</v>
      </c>
      <c r="AW173" s="6">
        <f t="shared" ref="AW173" si="714">(N173-N172)/N172</f>
        <v>3.590664272890485E-4</v>
      </c>
      <c r="AX173" s="6">
        <f t="shared" ref="AX173" si="715">(O173-O172)/O172</f>
        <v>0</v>
      </c>
      <c r="AZ173" s="2">
        <f t="shared" ref="AZ173" si="716">E173/B173</f>
        <v>1.2150568271757369E-2</v>
      </c>
      <c r="BA173" s="17">
        <f t="shared" ref="BA173" si="717">AF173/AE173</f>
        <v>1.5739769150052464E-2</v>
      </c>
      <c r="BB173" s="2">
        <f t="shared" si="452"/>
        <v>1.5893694632621157E-2</v>
      </c>
      <c r="BC173" s="2">
        <f t="shared" si="453"/>
        <v>1.3809275664408547E-2</v>
      </c>
      <c r="BD173" s="2">
        <f t="shared" si="454"/>
        <v>2.0844189682126106E-3</v>
      </c>
      <c r="BE173" s="2">
        <f t="shared" si="455"/>
        <v>0.18368942157373633</v>
      </c>
      <c r="BF173" s="2">
        <f t="shared" si="456"/>
        <v>0.72589890568004167</v>
      </c>
      <c r="BG173" s="2">
        <f t="shared" si="45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426"/>
        <v>49</v>
      </c>
      <c r="R174">
        <f t="shared" si="427"/>
        <v>3134</v>
      </c>
      <c r="Z174">
        <f t="shared" si="428"/>
        <v>2799</v>
      </c>
      <c r="AA174">
        <f t="shared" si="429"/>
        <v>741</v>
      </c>
      <c r="AB174">
        <f t="shared" si="430"/>
        <v>49</v>
      </c>
      <c r="AC174">
        <f t="shared" si="431"/>
        <v>286</v>
      </c>
      <c r="AE174" s="3">
        <f t="shared" ref="AE174" si="718">B174-B173</f>
        <v>2982</v>
      </c>
      <c r="AF174" s="3">
        <f t="shared" ref="AF174" si="719">E174-E173</f>
        <v>37</v>
      </c>
      <c r="AG174" s="3">
        <f t="shared" ref="AG174" si="720">G174-G173</f>
        <v>24</v>
      </c>
      <c r="AH174" s="3">
        <f t="shared" ref="AH174" si="721">H174-H173</f>
        <v>-12</v>
      </c>
      <c r="AI174" s="3">
        <f t="shared" ref="AI174" si="722">J174-J173</f>
        <v>0</v>
      </c>
      <c r="AJ174" s="3">
        <f t="shared" ref="AJ174" si="723">M174-M173</f>
        <v>36</v>
      </c>
      <c r="AK174" s="3">
        <f t="shared" ref="AK174" si="724">N174-N173</f>
        <v>13</v>
      </c>
      <c r="AL174" s="3">
        <f t="shared" ref="AL174" si="725">O174-O173</f>
        <v>0</v>
      </c>
      <c r="AM174" s="3"/>
      <c r="AN174" s="3">
        <f t="shared" ref="AN174" si="726">AE174-AF174</f>
        <v>2945</v>
      </c>
      <c r="AO174" s="3">
        <f t="shared" ref="AO174" si="727">AF174</f>
        <v>37</v>
      </c>
      <c r="AQ174" s="6">
        <f t="shared" ref="AQ174" si="728">(B174-B173)/B173</f>
        <v>9.4405926488745368E-3</v>
      </c>
      <c r="AR174" s="6">
        <f t="shared" ref="AR174" si="729">(E174-E173)/E173</f>
        <v>9.6404377279833246E-3</v>
      </c>
      <c r="AS174" s="6">
        <f t="shared" ref="AS174" si="730">(G174-G173)/G173</f>
        <v>3.1331592689295036E-2</v>
      </c>
      <c r="AT174" s="6">
        <f t="shared" ref="AT174" si="731">(H174-H173)/H173</f>
        <v>-0.19672131147540983</v>
      </c>
      <c r="AU174" s="6">
        <f t="shared" ref="AU174" si="732">(J174-J173)/J173</f>
        <v>0</v>
      </c>
      <c r="AV174" s="6">
        <f t="shared" ref="AV174" si="733">(M174-M173)/M173</f>
        <v>5.106382978723404E-2</v>
      </c>
      <c r="AW174" s="6">
        <f t="shared" ref="AW174" si="734">(N174-N173)/N173</f>
        <v>4.6661880832735104E-3</v>
      </c>
      <c r="AX174" s="6">
        <f t="shared" ref="AX174" si="735">(O174-O173)/O173</f>
        <v>0</v>
      </c>
      <c r="AZ174" s="2">
        <f t="shared" ref="AZ174" si="736">E174/B174</f>
        <v>1.2152973793484125E-2</v>
      </c>
      <c r="BA174" s="17">
        <f t="shared" ref="BA174" si="737">AF174/AE174</f>
        <v>1.2407780013413815E-2</v>
      </c>
      <c r="BB174" s="2">
        <f t="shared" si="452"/>
        <v>1.264516129032258E-2</v>
      </c>
      <c r="BC174" s="2">
        <f t="shared" si="453"/>
        <v>1.0580645161290323E-2</v>
      </c>
      <c r="BD174" s="2">
        <f t="shared" si="454"/>
        <v>2.0645161290322581E-3</v>
      </c>
      <c r="BE174" s="2">
        <f t="shared" si="455"/>
        <v>0.19122580645161291</v>
      </c>
      <c r="BF174" s="2">
        <f t="shared" si="456"/>
        <v>0.72232258064516131</v>
      </c>
      <c r="BG174" s="2">
        <f t="shared" si="45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426"/>
        <v>53</v>
      </c>
      <c r="R175">
        <f t="shared" si="427"/>
        <v>3144</v>
      </c>
      <c r="Z175">
        <f t="shared" si="428"/>
        <v>2805</v>
      </c>
      <c r="AA175">
        <f t="shared" si="429"/>
        <v>775</v>
      </c>
      <c r="AB175">
        <f t="shared" si="430"/>
        <v>53</v>
      </c>
      <c r="AC175">
        <f t="shared" si="431"/>
        <v>286</v>
      </c>
      <c r="AE175" s="3">
        <f t="shared" ref="AE175" si="738">B175-B174</f>
        <v>3129</v>
      </c>
      <c r="AF175" s="3">
        <f t="shared" ref="AF175" si="739">E175-E174</f>
        <v>44</v>
      </c>
      <c r="AG175" s="3">
        <f t="shared" ref="AG175" si="740">G175-G174</f>
        <v>38</v>
      </c>
      <c r="AH175" s="3">
        <f t="shared" ref="AH175" si="741">H175-H174</f>
        <v>4</v>
      </c>
      <c r="AI175" s="3">
        <f t="shared" ref="AI175" si="742">J175-J174</f>
        <v>0</v>
      </c>
      <c r="AJ175" s="3">
        <f t="shared" ref="AJ175" si="743">M175-M174</f>
        <v>34</v>
      </c>
      <c r="AK175" s="3">
        <f t="shared" ref="AK175" si="744">N175-N174</f>
        <v>6</v>
      </c>
      <c r="AL175" s="3">
        <f t="shared" ref="AL175" si="745">O175-O174</f>
        <v>0</v>
      </c>
      <c r="AM175" s="3"/>
      <c r="AN175" s="3">
        <f t="shared" ref="AN175" si="746">AE175-AF175</f>
        <v>3085</v>
      </c>
      <c r="AO175" s="3">
        <f t="shared" ref="AO175" si="747">AF175</f>
        <v>44</v>
      </c>
      <c r="AQ175" s="6">
        <f t="shared" ref="AQ175" si="748">(B175-B174)/B174</f>
        <v>9.8133303225320847E-3</v>
      </c>
      <c r="AR175" s="6">
        <f t="shared" ref="AR175" si="749">(E175-E174)/E174</f>
        <v>1.135483870967742E-2</v>
      </c>
      <c r="AS175" s="6">
        <f t="shared" ref="AS175" si="750">(G175-G174)/G174</f>
        <v>4.810126582278481E-2</v>
      </c>
      <c r="AT175" s="6">
        <f t="shared" ref="AT175" si="751">(H175-H174)/H174</f>
        <v>8.1632653061224483E-2</v>
      </c>
      <c r="AU175" s="6">
        <f t="shared" ref="AU175" si="752">(J175-J174)/J174</f>
        <v>0</v>
      </c>
      <c r="AV175" s="6">
        <f t="shared" ref="AV175" si="753">(M175-M174)/M174</f>
        <v>4.5883940620782729E-2</v>
      </c>
      <c r="AW175" s="6">
        <f t="shared" ref="AW175" si="754">(N175-N174)/N174</f>
        <v>2.1436227224008574E-3</v>
      </c>
      <c r="AX175" s="6">
        <f t="shared" ref="AX175" si="755">(O175-O174)/O174</f>
        <v>0</v>
      </c>
      <c r="AZ175" s="2">
        <f t="shared" ref="AZ175" si="756">E175/B175</f>
        <v>1.2171525649028981E-2</v>
      </c>
      <c r="BA175" s="17">
        <f t="shared" ref="BA175" si="757">AF175/AE175</f>
        <v>1.4062000639181848E-2</v>
      </c>
      <c r="BB175" s="2">
        <f t="shared" si="452"/>
        <v>1.3523858127073234E-2</v>
      </c>
      <c r="BC175" s="2">
        <f t="shared" si="453"/>
        <v>1.1482521051288594E-2</v>
      </c>
      <c r="BD175" s="2">
        <f t="shared" si="454"/>
        <v>2.0413370757846388E-3</v>
      </c>
      <c r="BE175" s="2">
        <f t="shared" si="455"/>
        <v>0.19775452921663689</v>
      </c>
      <c r="BF175" s="2">
        <f t="shared" si="456"/>
        <v>0.71574381219698902</v>
      </c>
      <c r="BG175" s="2">
        <f t="shared" si="45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426"/>
        <v>53</v>
      </c>
      <c r="R176">
        <f t="shared" si="427"/>
        <v>3146</v>
      </c>
      <c r="Z176">
        <f t="shared" si="428"/>
        <v>2807</v>
      </c>
      <c r="AA176">
        <f t="shared" si="429"/>
        <v>821</v>
      </c>
      <c r="AB176">
        <f t="shared" si="430"/>
        <v>53</v>
      </c>
      <c r="AC176">
        <f t="shared" si="431"/>
        <v>286</v>
      </c>
      <c r="AE176" s="3">
        <f t="shared" ref="AE176" si="758">B176-B175</f>
        <v>2220</v>
      </c>
      <c r="AF176" s="3">
        <f t="shared" ref="AF176" si="759">E176-E175</f>
        <v>48</v>
      </c>
      <c r="AG176" s="3">
        <f t="shared" ref="AG176" si="760">G176-G175</f>
        <v>46</v>
      </c>
      <c r="AH176" s="3">
        <f t="shared" ref="AH176" si="761">H176-H175</f>
        <v>0</v>
      </c>
      <c r="AI176" s="3">
        <f t="shared" ref="AI176" si="762">J176-J175</f>
        <v>0</v>
      </c>
      <c r="AJ176" s="3">
        <f t="shared" ref="AJ176" si="763">M176-M175</f>
        <v>46</v>
      </c>
      <c r="AK176" s="3">
        <f t="shared" ref="AK176" si="764">N176-N175</f>
        <v>2</v>
      </c>
      <c r="AL176" s="3">
        <f t="shared" ref="AL176" si="765">O176-O175</f>
        <v>0</v>
      </c>
      <c r="AM176" s="3"/>
      <c r="AN176" s="3">
        <f t="shared" ref="AN176" si="766">AE176-AF176</f>
        <v>2172</v>
      </c>
      <c r="AO176" s="3">
        <f t="shared" ref="AO176" si="767">AF176</f>
        <v>48</v>
      </c>
      <c r="AQ176" s="6">
        <f t="shared" ref="AQ176" si="768">(B176-B175)/B175</f>
        <v>6.8948167749028674E-3</v>
      </c>
      <c r="AR176" s="6">
        <f t="shared" ref="AR176" si="769">(E176-E175)/E175</f>
        <v>1.2248022454707833E-2</v>
      </c>
      <c r="AS176" s="6">
        <f t="shared" ref="AS176" si="770">(G176-G175)/G175</f>
        <v>5.5555555555555552E-2</v>
      </c>
      <c r="AT176" s="6">
        <f t="shared" ref="AT176" si="771">(H176-H175)/H175</f>
        <v>0</v>
      </c>
      <c r="AU176" s="6">
        <f t="shared" ref="AU176" si="772">(J176-J175)/J175</f>
        <v>0</v>
      </c>
      <c r="AV176" s="6">
        <f t="shared" ref="AV176" si="773">(M176-M175)/M175</f>
        <v>5.9354838709677421E-2</v>
      </c>
      <c r="AW176" s="6">
        <f t="shared" ref="AW176" si="774">(N176-N175)/N175</f>
        <v>7.1301247771836005E-4</v>
      </c>
      <c r="AX176" s="6">
        <f t="shared" ref="AX176" si="775">(O176-O175)/O175</f>
        <v>0</v>
      </c>
      <c r="AZ176" s="2">
        <f t="shared" ref="AZ176" si="776">E176/B176</f>
        <v>1.2236236162133984E-2</v>
      </c>
      <c r="BA176" s="17">
        <f t="shared" ref="BA176" si="777">AF176/AE176</f>
        <v>2.1621621621621623E-2</v>
      </c>
      <c r="BB176" s="2">
        <f t="shared" si="452"/>
        <v>1.3360221830098312E-2</v>
      </c>
      <c r="BC176" s="2">
        <f t="shared" si="453"/>
        <v>1.1343584572724981E-2</v>
      </c>
      <c r="BD176" s="2">
        <f t="shared" si="454"/>
        <v>2.0166372573733301E-3</v>
      </c>
      <c r="BE176" s="2">
        <f t="shared" si="455"/>
        <v>0.20695739853793799</v>
      </c>
      <c r="BF176" s="2">
        <f t="shared" si="456"/>
        <v>0.70758759768086721</v>
      </c>
      <c r="BG176" s="2">
        <f t="shared" si="45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426"/>
        <v>60</v>
      </c>
      <c r="R177">
        <f t="shared" si="427"/>
        <v>3159</v>
      </c>
      <c r="Z177">
        <f t="shared" si="428"/>
        <v>2813</v>
      </c>
      <c r="AA177">
        <f t="shared" si="429"/>
        <v>843</v>
      </c>
      <c r="AB177">
        <f t="shared" si="430"/>
        <v>60</v>
      </c>
      <c r="AC177">
        <f t="shared" si="431"/>
        <v>286</v>
      </c>
      <c r="AE177" s="3">
        <f t="shared" ref="AE177" si="778">B177-B176</f>
        <v>2146</v>
      </c>
      <c r="AF177" s="3">
        <f t="shared" ref="AF177" si="779">E177-E176</f>
        <v>35</v>
      </c>
      <c r="AG177" s="3">
        <f t="shared" ref="AG177" si="780">G177-G176</f>
        <v>29</v>
      </c>
      <c r="AH177" s="3">
        <f t="shared" ref="AH177" si="781">H177-H176</f>
        <v>7</v>
      </c>
      <c r="AI177" s="3">
        <f t="shared" ref="AI177" si="782">J177-J176</f>
        <v>2</v>
      </c>
      <c r="AJ177" s="3">
        <f t="shared" ref="AJ177" si="783">M177-M176</f>
        <v>22</v>
      </c>
      <c r="AK177" s="3">
        <f t="shared" ref="AK177" si="784">N177-N176</f>
        <v>6</v>
      </c>
      <c r="AL177" s="3">
        <f t="shared" ref="AL177" si="785">O177-O176</f>
        <v>0</v>
      </c>
      <c r="AM177" s="3"/>
      <c r="AN177" s="3">
        <f t="shared" ref="AN177" si="786">AE177-AF177</f>
        <v>2111</v>
      </c>
      <c r="AO177" s="3">
        <f t="shared" ref="AO177" si="787">AF177</f>
        <v>35</v>
      </c>
      <c r="AQ177" s="6">
        <f t="shared" ref="AQ177" si="788">(B177-B176)/B176</f>
        <v>6.6193503413006132E-3</v>
      </c>
      <c r="AR177" s="6">
        <f t="shared" ref="AR177" si="789">(E177-E176)/E176</f>
        <v>8.8227880010083182E-3</v>
      </c>
      <c r="AS177" s="6">
        <f t="shared" ref="AS177" si="790">(G177-G176)/G176</f>
        <v>3.3180778032036611E-2</v>
      </c>
      <c r="AT177" s="6">
        <f t="shared" ref="AT177" si="791">(H177-H176)/H176</f>
        <v>0.13207547169811321</v>
      </c>
      <c r="AU177" s="6">
        <f t="shared" ref="AU177" si="792">(J177-J176)/J176</f>
        <v>0.25</v>
      </c>
      <c r="AV177" s="6">
        <f t="shared" ref="AV177" si="793">(M177-M176)/M176</f>
        <v>2.679658952496955E-2</v>
      </c>
      <c r="AW177" s="6">
        <f t="shared" ref="AW177" si="794">(N177-N176)/N176</f>
        <v>2.1375133594584966E-3</v>
      </c>
      <c r="AX177" s="6">
        <f t="shared" ref="AX177" si="795">(O177-O176)/O176</f>
        <v>0</v>
      </c>
      <c r="AZ177" s="2">
        <f t="shared" ref="AZ177" si="796">E177/B177</f>
        <v>1.2263020649799139E-2</v>
      </c>
      <c r="BA177" s="17">
        <f t="shared" ref="BA177" si="797">AF177/AE177</f>
        <v>1.6309412861136997E-2</v>
      </c>
      <c r="BB177" s="2">
        <f t="shared" si="452"/>
        <v>1.4992503748125937E-2</v>
      </c>
      <c r="BC177" s="2">
        <f t="shared" si="453"/>
        <v>1.249375312343828E-2</v>
      </c>
      <c r="BD177" s="2">
        <f t="shared" si="454"/>
        <v>2.4987506246876563E-3</v>
      </c>
      <c r="BE177" s="2">
        <f t="shared" si="455"/>
        <v>0.21064467766116943</v>
      </c>
      <c r="BF177" s="2">
        <f t="shared" si="456"/>
        <v>0.70289855072463769</v>
      </c>
      <c r="BG177" s="2">
        <f t="shared" si="45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426"/>
        <v>63</v>
      </c>
      <c r="R178">
        <f t="shared" si="427"/>
        <v>3183</v>
      </c>
      <c r="Z178">
        <f t="shared" si="428"/>
        <v>2834</v>
      </c>
      <c r="AA178">
        <f t="shared" si="429"/>
        <v>884</v>
      </c>
      <c r="AB178">
        <f t="shared" si="430"/>
        <v>63</v>
      </c>
      <c r="AC178">
        <f t="shared" si="431"/>
        <v>286</v>
      </c>
      <c r="AE178" s="3">
        <f t="shared" ref="AE178" si="798">B178-B177</f>
        <v>1468</v>
      </c>
      <c r="AF178" s="3">
        <f t="shared" ref="AF178" si="799">E178-E177</f>
        <v>65</v>
      </c>
      <c r="AG178" s="3">
        <f t="shared" ref="AG178" si="800">G178-G177</f>
        <v>44</v>
      </c>
      <c r="AH178" s="3">
        <f t="shared" ref="AH178" si="801">H178-H177</f>
        <v>3</v>
      </c>
      <c r="AI178" s="3">
        <f t="shared" ref="AI178" si="802">J178-J177</f>
        <v>-1</v>
      </c>
      <c r="AJ178" s="3">
        <f t="shared" ref="AJ178" si="803">M178-M177</f>
        <v>41</v>
      </c>
      <c r="AK178" s="3">
        <f t="shared" ref="AK178" si="804">N178-N177</f>
        <v>21</v>
      </c>
      <c r="AL178" s="3">
        <f t="shared" ref="AL178" si="805">O178-O177</f>
        <v>0</v>
      </c>
      <c r="AM178" s="3"/>
      <c r="AN178" s="3">
        <f t="shared" ref="AN178" si="806">AE178-AF178</f>
        <v>1403</v>
      </c>
      <c r="AO178" s="3">
        <f t="shared" ref="AO178" si="807">AF178</f>
        <v>65</v>
      </c>
      <c r="AQ178" s="6">
        <f t="shared" ref="AQ178" si="808">(B178-B177)/B177</f>
        <v>4.4982794387569058E-3</v>
      </c>
      <c r="AR178" s="6">
        <f t="shared" ref="AR178" si="809">(E178-E177)/E177</f>
        <v>1.6241879060469765E-2</v>
      </c>
      <c r="AS178" s="6">
        <f t="shared" ref="AS178" si="810">(G178-G177)/G177</f>
        <v>4.8726467331118496E-2</v>
      </c>
      <c r="AT178" s="6">
        <f t="shared" ref="AT178" si="811">(H178-H177)/H177</f>
        <v>0.05</v>
      </c>
      <c r="AU178" s="6">
        <f t="shared" ref="AU178" si="812">(J178-J177)/J177</f>
        <v>-0.1</v>
      </c>
      <c r="AV178" s="6">
        <f t="shared" ref="AV178" si="813">(M178-M177)/M177</f>
        <v>4.8635824436536183E-2</v>
      </c>
      <c r="AW178" s="6">
        <f t="shared" ref="AW178" si="814">(N178-N177)/N177</f>
        <v>7.4653394952008531E-3</v>
      </c>
      <c r="AX178" s="6">
        <f t="shared" ref="AX178" si="815">(O178-O177)/O177</f>
        <v>0</v>
      </c>
      <c r="AZ178" s="2">
        <f t="shared" ref="AZ178" si="816">E178/B178</f>
        <v>1.2406387749187803E-2</v>
      </c>
      <c r="BA178" s="17">
        <f t="shared" ref="BA178" si="817">AF178/AE178</f>
        <v>4.4277929155313353E-2</v>
      </c>
      <c r="BB178" s="2">
        <f t="shared" si="452"/>
        <v>1.549053356282272E-2</v>
      </c>
      <c r="BC178" s="2">
        <f t="shared" si="453"/>
        <v>1.3277600196705187E-2</v>
      </c>
      <c r="BD178" s="2">
        <f t="shared" si="454"/>
        <v>2.2129333661175315E-3</v>
      </c>
      <c r="BE178" s="2">
        <f t="shared" si="455"/>
        <v>0.21735923284976641</v>
      </c>
      <c r="BF178" s="2">
        <f t="shared" si="456"/>
        <v>0.69682812884189815</v>
      </c>
      <c r="BG178" s="2">
        <f t="shared" si="45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426"/>
        <v>63</v>
      </c>
      <c r="R179">
        <f t="shared" si="427"/>
        <v>3207</v>
      </c>
      <c r="Z179">
        <f t="shared" si="428"/>
        <v>2858</v>
      </c>
      <c r="AA179">
        <f t="shared" si="429"/>
        <v>884</v>
      </c>
      <c r="AB179">
        <f t="shared" si="430"/>
        <v>63</v>
      </c>
      <c r="AC179">
        <f t="shared" si="431"/>
        <v>286</v>
      </c>
      <c r="AE179" s="3">
        <f t="shared" ref="AE179" si="818">B179-B178</f>
        <v>2634</v>
      </c>
      <c r="AF179" s="3">
        <f t="shared" ref="AF179" si="819">E179-E178</f>
        <v>24</v>
      </c>
      <c r="AG179" s="3">
        <f t="shared" ref="AG179" si="820">G179-G178</f>
        <v>0</v>
      </c>
      <c r="AH179" s="3">
        <f t="shared" ref="AH179" si="821">H179-H178</f>
        <v>0</v>
      </c>
      <c r="AI179" s="3">
        <f t="shared" ref="AI179" si="822">J179-J178</f>
        <v>1</v>
      </c>
      <c r="AJ179" s="3">
        <f t="shared" ref="AJ179" si="823">M179-M178</f>
        <v>0</v>
      </c>
      <c r="AK179" s="3">
        <f t="shared" ref="AK179" si="824">N179-N178</f>
        <v>24</v>
      </c>
      <c r="AL179" s="3">
        <f t="shared" ref="AL179" si="825">O179-O178</f>
        <v>0</v>
      </c>
      <c r="AM179" s="3"/>
      <c r="AN179" s="3">
        <f t="shared" ref="AN179" si="826">AE179-AF179</f>
        <v>2610</v>
      </c>
      <c r="AO179" s="3">
        <f t="shared" ref="AO179" si="827">AF179</f>
        <v>24</v>
      </c>
      <c r="AQ179" s="6">
        <f t="shared" ref="AQ179" si="828">(B179-B178)/B178</f>
        <v>8.0350197519942646E-3</v>
      </c>
      <c r="AR179" s="6">
        <f t="shared" ref="AR179" si="829">(E179-E178)/E178</f>
        <v>5.9011556429800832E-3</v>
      </c>
      <c r="AS179" s="6">
        <f t="shared" ref="AS179" si="830">(G179-G178)/G178</f>
        <v>0</v>
      </c>
      <c r="AT179" s="6">
        <f t="shared" ref="AT179" si="831">(H179-H178)/H178</f>
        <v>0</v>
      </c>
      <c r="AU179" s="6">
        <f t="shared" ref="AU179" si="832">(J179-J178)/J178</f>
        <v>0.1111111111111111</v>
      </c>
      <c r="AV179" s="6">
        <f t="shared" ref="AV179" si="833">(M179-M178)/M178</f>
        <v>0</v>
      </c>
      <c r="AW179" s="6">
        <f t="shared" ref="AW179" si="834">(N179-N178)/N178</f>
        <v>8.4685956245589278E-3</v>
      </c>
      <c r="AX179" s="6">
        <f t="shared" ref="AX179" si="835">(O179-O178)/O178</f>
        <v>0</v>
      </c>
      <c r="AZ179" s="2">
        <f t="shared" ref="AZ179" si="836">E179/B179</f>
        <v>1.238012522355946E-2</v>
      </c>
      <c r="BA179" s="17">
        <f t="shared" ref="BA179" si="837">AF179/AE179</f>
        <v>9.1116173120728925E-3</v>
      </c>
      <c r="BB179" s="2">
        <f t="shared" si="452"/>
        <v>1.5399657785382548E-2</v>
      </c>
      <c r="BC179" s="2">
        <f t="shared" si="453"/>
        <v>1.2955267660718651E-2</v>
      </c>
      <c r="BD179" s="2">
        <f t="shared" si="454"/>
        <v>2.4443901246638962E-3</v>
      </c>
      <c r="BE179" s="2">
        <f t="shared" si="455"/>
        <v>0.21608408702028845</v>
      </c>
      <c r="BF179" s="2">
        <f t="shared" si="456"/>
        <v>0.69860669762894156</v>
      </c>
      <c r="BG179" s="2">
        <f t="shared" si="45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426"/>
        <v>69</v>
      </c>
      <c r="R180">
        <f t="shared" si="427"/>
        <v>3213</v>
      </c>
      <c r="Z180">
        <f t="shared" si="428"/>
        <v>2858</v>
      </c>
      <c r="AA180">
        <f t="shared" si="429"/>
        <v>911</v>
      </c>
      <c r="AB180">
        <f t="shared" si="430"/>
        <v>69</v>
      </c>
      <c r="AC180">
        <f t="shared" si="431"/>
        <v>286</v>
      </c>
      <c r="AE180" s="3">
        <f t="shared" ref="AE180" si="838">B180-B179</f>
        <v>3353</v>
      </c>
      <c r="AF180" s="3">
        <f t="shared" ref="AF180" si="839">E180-E179</f>
        <v>33</v>
      </c>
      <c r="AG180" s="3">
        <f t="shared" ref="AG180" si="840">G180-G179</f>
        <v>33</v>
      </c>
      <c r="AH180" s="3">
        <f t="shared" ref="AH180" si="841">H180-H179</f>
        <v>6</v>
      </c>
      <c r="AI180" s="3">
        <f t="shared" ref="AI180" si="842">J180-J179</f>
        <v>0</v>
      </c>
      <c r="AJ180" s="3">
        <f t="shared" ref="AJ180" si="843">M180-M179</f>
        <v>27</v>
      </c>
      <c r="AK180" s="3">
        <f t="shared" ref="AK180" si="844">N180-N179</f>
        <v>0</v>
      </c>
      <c r="AL180" s="3">
        <f t="shared" ref="AL180" si="845">O180-O179</f>
        <v>0</v>
      </c>
      <c r="AM180" s="3"/>
      <c r="AN180" s="3">
        <f t="shared" ref="AN180" si="846">AE180-AF180</f>
        <v>3320</v>
      </c>
      <c r="AO180" s="3">
        <f t="shared" ref="AO180" si="847">AF180</f>
        <v>33</v>
      </c>
      <c r="AQ180" s="6">
        <f t="shared" ref="AQ180" si="848">(B180-B179)/B179</f>
        <v>1.0146800262672909E-2</v>
      </c>
      <c r="AR180" s="6">
        <f t="shared" ref="AR180" si="849">(E180-E179)/E179</f>
        <v>8.0664874113908578E-3</v>
      </c>
      <c r="AS180" s="6">
        <f t="shared" ref="AS180" si="850">(G180-G179)/G179</f>
        <v>3.4846884899683211E-2</v>
      </c>
      <c r="AT180" s="6">
        <f t="shared" ref="AT180" si="851">(H180-H179)/H179</f>
        <v>9.5238095238095233E-2</v>
      </c>
      <c r="AU180" s="6">
        <f t="shared" ref="AU180" si="852">(J180-J179)/J179</f>
        <v>0</v>
      </c>
      <c r="AV180" s="6">
        <f t="shared" ref="AV180" si="853">(M180-M179)/M179</f>
        <v>3.0542986425339366E-2</v>
      </c>
      <c r="AW180" s="6">
        <f t="shared" ref="AW180" si="854">(N180-N179)/N179</f>
        <v>0</v>
      </c>
      <c r="AX180" s="6">
        <f t="shared" ref="AX180" si="855">(O180-O179)/O179</f>
        <v>0</v>
      </c>
      <c r="AZ180" s="2">
        <f t="shared" ref="AZ180" si="856">E180/B180</f>
        <v>1.2354629391076146E-2</v>
      </c>
      <c r="BA180" s="17">
        <f t="shared" ref="BA180" si="857">AF180/AE180</f>
        <v>9.8419325976737242E-3</v>
      </c>
      <c r="BB180" s="2">
        <f t="shared" si="452"/>
        <v>1.6731328806983511E-2</v>
      </c>
      <c r="BC180" s="2">
        <f t="shared" si="453"/>
        <v>1.4306498545101843E-2</v>
      </c>
      <c r="BD180" s="2">
        <f t="shared" si="454"/>
        <v>2.4248302618816685E-3</v>
      </c>
      <c r="BE180" s="2">
        <f t="shared" si="455"/>
        <v>0.22090203685741999</v>
      </c>
      <c r="BF180" s="2">
        <f t="shared" si="456"/>
        <v>0.69301648884578082</v>
      </c>
      <c r="BG180" s="2">
        <f t="shared" si="45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426"/>
        <v>72</v>
      </c>
      <c r="R181">
        <f t="shared" si="427"/>
        <v>3227</v>
      </c>
      <c r="Z181">
        <f t="shared" si="428"/>
        <v>2869</v>
      </c>
      <c r="AA181">
        <f t="shared" si="429"/>
        <v>947</v>
      </c>
      <c r="AB181">
        <f t="shared" si="430"/>
        <v>72</v>
      </c>
      <c r="AC181">
        <f t="shared" si="431"/>
        <v>286</v>
      </c>
      <c r="AE181" s="3">
        <f t="shared" ref="AE181" si="858">B181-B180</f>
        <v>4072</v>
      </c>
      <c r="AF181" s="3">
        <f t="shared" ref="AF181" si="859">E181-E180</f>
        <v>50</v>
      </c>
      <c r="AG181" s="3">
        <f t="shared" ref="AG181" si="860">G181-G180</f>
        <v>39</v>
      </c>
      <c r="AH181" s="3">
        <f t="shared" ref="AH181" si="861">H181-H180</f>
        <v>3</v>
      </c>
      <c r="AI181" s="3">
        <f t="shared" ref="AI181" si="862">J181-J180</f>
        <v>0</v>
      </c>
      <c r="AJ181" s="3">
        <f t="shared" ref="AJ181" si="863">M181-M180</f>
        <v>36</v>
      </c>
      <c r="AK181" s="3">
        <f t="shared" ref="AK181" si="864">N181-N180</f>
        <v>11</v>
      </c>
      <c r="AL181" s="3">
        <f t="shared" ref="AL181" si="865">O181-O180</f>
        <v>0</v>
      </c>
      <c r="AM181" s="3"/>
      <c r="AN181" s="3">
        <f t="shared" ref="AN181" si="866">AE181-AF181</f>
        <v>4022</v>
      </c>
      <c r="AO181" s="3">
        <f t="shared" ref="AO181" si="867">AF181</f>
        <v>50</v>
      </c>
      <c r="AQ181" s="6">
        <f t="shared" ref="AQ181" si="868">(B181-B180)/B180</f>
        <v>1.2198848419122714E-2</v>
      </c>
      <c r="AR181" s="6">
        <f t="shared" ref="AR181" si="869">(E181-E180)/E180</f>
        <v>1.2124151309408341E-2</v>
      </c>
      <c r="AS181" s="6">
        <f t="shared" ref="AS181" si="870">(G181-G180)/G180</f>
        <v>3.9795918367346937E-2</v>
      </c>
      <c r="AT181" s="6">
        <f t="shared" ref="AT181" si="871">(H181-H180)/H180</f>
        <v>4.3478260869565216E-2</v>
      </c>
      <c r="AU181" s="6">
        <f t="shared" ref="AU181" si="872">(J181-J180)/J180</f>
        <v>0</v>
      </c>
      <c r="AV181" s="6">
        <f t="shared" ref="AV181" si="873">(M181-M180)/M180</f>
        <v>3.951701427003293E-2</v>
      </c>
      <c r="AW181" s="6">
        <f t="shared" ref="AW181" si="874">(N181-N180)/N180</f>
        <v>3.8488453463960811E-3</v>
      </c>
      <c r="AX181" s="6">
        <f t="shared" ref="AX181" si="875">(O181-O180)/O180</f>
        <v>0</v>
      </c>
      <c r="AZ181" s="2">
        <f t="shared" ref="AZ181" si="876">E181/B181</f>
        <v>1.2353717658061881E-2</v>
      </c>
      <c r="BA181" s="17">
        <f t="shared" ref="BA181" si="877">AF181/AE181</f>
        <v>1.2278978388998035E-2</v>
      </c>
      <c r="BB181" s="2">
        <f t="shared" si="452"/>
        <v>1.7249640632486823E-2</v>
      </c>
      <c r="BC181" s="2">
        <f t="shared" si="453"/>
        <v>1.4853857211308098E-2</v>
      </c>
      <c r="BD181" s="2">
        <f t="shared" si="454"/>
        <v>2.3957834211787254E-3</v>
      </c>
      <c r="BE181" s="2">
        <f t="shared" si="455"/>
        <v>0.2268806899856253</v>
      </c>
      <c r="BF181" s="2">
        <f t="shared" si="456"/>
        <v>0.68735026353617634</v>
      </c>
      <c r="BG181" s="2">
        <f t="shared" si="45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426"/>
        <v>78</v>
      </c>
      <c r="R182">
        <f t="shared" si="427"/>
        <v>3248</v>
      </c>
      <c r="Z182">
        <f t="shared" si="428"/>
        <v>2884</v>
      </c>
      <c r="AA182">
        <f t="shared" si="429"/>
        <v>980</v>
      </c>
      <c r="AB182">
        <f t="shared" si="430"/>
        <v>78</v>
      </c>
      <c r="AC182">
        <f t="shared" si="431"/>
        <v>286</v>
      </c>
      <c r="AE182" s="3">
        <f t="shared" ref="AE182" si="878">B182-B181</f>
        <v>3236</v>
      </c>
      <c r="AF182" s="3">
        <f t="shared" ref="AF182" si="879">E182-E181</f>
        <v>54</v>
      </c>
      <c r="AG182" s="3">
        <f t="shared" ref="AG182" si="880">G182-G181</f>
        <v>39</v>
      </c>
      <c r="AH182" s="3">
        <f t="shared" ref="AH182" si="881">H182-H181</f>
        <v>6</v>
      </c>
      <c r="AI182" s="3">
        <f t="shared" ref="AI182" si="882">J182-J181</f>
        <v>-1</v>
      </c>
      <c r="AJ182" s="3">
        <f t="shared" ref="AJ182" si="883">M182-M181</f>
        <v>33</v>
      </c>
      <c r="AK182" s="3">
        <f t="shared" ref="AK182" si="884">N182-N181</f>
        <v>15</v>
      </c>
      <c r="AL182" s="3">
        <f t="shared" ref="AL182" si="885">O182-O181</f>
        <v>0</v>
      </c>
      <c r="AM182" s="3"/>
      <c r="AN182" s="3">
        <f t="shared" ref="AN182" si="886">AE182-AF182</f>
        <v>3182</v>
      </c>
      <c r="AO182" s="3">
        <f t="shared" ref="AO182" si="887">AF182</f>
        <v>54</v>
      </c>
      <c r="AQ182" s="6">
        <f t="shared" ref="AQ182" si="888">(B182-B181)/B181</f>
        <v>9.5775348206727957E-3</v>
      </c>
      <c r="AR182" s="6">
        <f t="shared" ref="AR182" si="889">(E182-E181)/E181</f>
        <v>1.2937230474365118E-2</v>
      </c>
      <c r="AS182" s="6">
        <f t="shared" ref="AS182" si="890">(G182-G181)/G181</f>
        <v>3.8272816486751716E-2</v>
      </c>
      <c r="AT182" s="6">
        <f t="shared" ref="AT182" si="891">(H182-H181)/H181</f>
        <v>8.3333333333333329E-2</v>
      </c>
      <c r="AU182" s="6">
        <f t="shared" ref="AU182" si="892">(J182-J181)/J181</f>
        <v>-0.1</v>
      </c>
      <c r="AV182" s="6">
        <f t="shared" ref="AV182" si="893">(M182-M181)/M181</f>
        <v>3.4846884899683211E-2</v>
      </c>
      <c r="AW182" s="6">
        <f t="shared" ref="AW182" si="894">(N182-N181)/N181</f>
        <v>5.2283025444405714E-3</v>
      </c>
      <c r="AX182" s="6">
        <f t="shared" ref="AX182" si="895">(O182-O181)/O181</f>
        <v>0</v>
      </c>
      <c r="AZ182" s="2">
        <f t="shared" ref="AZ182" si="896">E182/B182</f>
        <v>1.2394828647650319E-2</v>
      </c>
      <c r="BA182" s="17">
        <f t="shared" ref="BA182" si="897">AF182/AE182</f>
        <v>1.6687268232385661E-2</v>
      </c>
      <c r="BB182" s="2">
        <f t="shared" si="452"/>
        <v>1.8448438978240302E-2</v>
      </c>
      <c r="BC182" s="2">
        <f t="shared" si="453"/>
        <v>1.63197729422895E-2</v>
      </c>
      <c r="BD182" s="2">
        <f t="shared" si="454"/>
        <v>2.1286660359508044E-3</v>
      </c>
      <c r="BE182" s="2">
        <f t="shared" si="455"/>
        <v>0.23178807947019867</v>
      </c>
      <c r="BF182" s="2">
        <f t="shared" si="456"/>
        <v>0.68211920529801329</v>
      </c>
      <c r="BG182" s="2">
        <f t="shared" si="45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426"/>
        <v>80</v>
      </c>
      <c r="R183">
        <f t="shared" si="427"/>
        <v>3253</v>
      </c>
      <c r="Z183">
        <f t="shared" si="428"/>
        <v>2887</v>
      </c>
      <c r="AA183">
        <f t="shared" si="429"/>
        <v>1004</v>
      </c>
      <c r="AB183">
        <f t="shared" si="430"/>
        <v>80</v>
      </c>
      <c r="AC183">
        <f t="shared" si="431"/>
        <v>286</v>
      </c>
      <c r="AE183" s="3">
        <f t="shared" ref="AE183" si="898">B183-B182</f>
        <v>2872</v>
      </c>
      <c r="AF183" s="3">
        <f t="shared" ref="AF183" si="899">E183-E182</f>
        <v>29</v>
      </c>
      <c r="AG183" s="3">
        <f t="shared" ref="AG183" si="900">G183-G182</f>
        <v>26</v>
      </c>
      <c r="AH183" s="3">
        <f t="shared" ref="AH183" si="901">H183-H182</f>
        <v>2</v>
      </c>
      <c r="AI183" s="3">
        <f t="shared" ref="AI183" si="902">J183-J182</f>
        <v>1</v>
      </c>
      <c r="AJ183" s="3">
        <f t="shared" ref="AJ183" si="903">M183-M182</f>
        <v>24</v>
      </c>
      <c r="AK183" s="3">
        <f t="shared" ref="AK183" si="904">N183-N182</f>
        <v>3</v>
      </c>
      <c r="AL183" s="3">
        <f t="shared" ref="AL183" si="905">O183-O182</f>
        <v>0</v>
      </c>
      <c r="AM183" s="3"/>
      <c r="AN183" s="3">
        <f t="shared" ref="AN183" si="906">AE183-AF183</f>
        <v>2843</v>
      </c>
      <c r="AO183" s="3">
        <f t="shared" ref="AO183" si="907">AF183</f>
        <v>29</v>
      </c>
      <c r="AQ183" s="6">
        <f t="shared" ref="AQ183" si="908">(B183-B182)/B182</f>
        <v>8.4195713992553725E-3</v>
      </c>
      <c r="AR183" s="6">
        <f t="shared" ref="AR183" si="909">(E183-E182)/E182</f>
        <v>6.8590350047303692E-3</v>
      </c>
      <c r="AS183" s="6">
        <f t="shared" ref="AS183" si="910">(G183-G182)/G182</f>
        <v>2.4574669187145556E-2</v>
      </c>
      <c r="AT183" s="6">
        <f t="shared" ref="AT183" si="911">(H183-H182)/H182</f>
        <v>2.564102564102564E-2</v>
      </c>
      <c r="AU183" s="6">
        <f t="shared" ref="AU183" si="912">(J183-J182)/J182</f>
        <v>0.1111111111111111</v>
      </c>
      <c r="AV183" s="6">
        <f t="shared" ref="AV183" si="913">(M183-M182)/M182</f>
        <v>2.4489795918367346E-2</v>
      </c>
      <c r="AW183" s="6">
        <f t="shared" ref="AW183" si="914">(N183-N182)/N182</f>
        <v>1.0402219140083217E-3</v>
      </c>
      <c r="AX183" s="6">
        <f t="shared" ref="AX183" si="915">(O183-O182)/O182</f>
        <v>0</v>
      </c>
      <c r="AZ183" s="2">
        <f t="shared" ref="AZ183" si="916">E183/B183</f>
        <v>1.2375647562953876E-2</v>
      </c>
      <c r="BA183" s="17">
        <f t="shared" ref="BA183" si="917">AF183/AE183</f>
        <v>1.0097493036211699E-2</v>
      </c>
      <c r="BB183" s="2">
        <f t="shared" si="452"/>
        <v>1.8792576932111817E-2</v>
      </c>
      <c r="BC183" s="2">
        <f t="shared" si="453"/>
        <v>1.644350481559784E-2</v>
      </c>
      <c r="BD183" s="2">
        <f t="shared" si="454"/>
        <v>2.3490721165139771E-3</v>
      </c>
      <c r="BE183" s="2">
        <f t="shared" si="455"/>
        <v>0.23584684049800328</v>
      </c>
      <c r="BF183" s="2">
        <f t="shared" si="456"/>
        <v>0.67817712003758512</v>
      </c>
      <c r="BG183" s="2">
        <f t="shared" si="45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426"/>
        <v>78</v>
      </c>
      <c r="R184">
        <f t="shared" si="427"/>
        <v>3255</v>
      </c>
      <c r="Z184">
        <f t="shared" si="428"/>
        <v>2891</v>
      </c>
      <c r="AA184">
        <f t="shared" si="429"/>
        <v>1036</v>
      </c>
      <c r="AB184">
        <f t="shared" si="430"/>
        <v>78</v>
      </c>
      <c r="AC184">
        <f t="shared" si="431"/>
        <v>286</v>
      </c>
      <c r="AE184" s="3">
        <f t="shared" ref="AE184" si="918">B184-B183</f>
        <v>2365</v>
      </c>
      <c r="AF184" s="3">
        <f t="shared" ref="AF184" si="919">E184-E183</f>
        <v>34</v>
      </c>
      <c r="AG184" s="3">
        <f t="shared" ref="AG184" si="920">G184-G183</f>
        <v>30</v>
      </c>
      <c r="AH184" s="3">
        <f t="shared" ref="AH184" si="921">H184-H183</f>
        <v>-2</v>
      </c>
      <c r="AI184" s="3">
        <f t="shared" ref="AI184" si="922">J184-J183</f>
        <v>0</v>
      </c>
      <c r="AJ184" s="3">
        <f t="shared" ref="AJ184" si="923">M184-M183</f>
        <v>32</v>
      </c>
      <c r="AK184" s="3">
        <f t="shared" ref="AK184" si="924">N184-N183</f>
        <v>4</v>
      </c>
      <c r="AL184" s="3">
        <f t="shared" ref="AL184" si="925">O184-O183</f>
        <v>0</v>
      </c>
      <c r="AM184" s="3"/>
      <c r="AN184" s="3">
        <f t="shared" ref="AN184" si="926">AE184-AF184</f>
        <v>2331</v>
      </c>
      <c r="AO184" s="3">
        <f t="shared" ref="AO184" si="927">AF184</f>
        <v>34</v>
      </c>
      <c r="AQ184" s="6">
        <f t="shared" ref="AQ184" si="928">(B184-B183)/B183</f>
        <v>6.8753597571965972E-3</v>
      </c>
      <c r="AR184" s="6">
        <f t="shared" ref="AR184" si="929">(E184-E183)/E183</f>
        <v>7.9868451961475212E-3</v>
      </c>
      <c r="AS184" s="6">
        <f t="shared" ref="AS184" si="930">(G184-G183)/G183</f>
        <v>2.7675276752767528E-2</v>
      </c>
      <c r="AT184" s="6">
        <f t="shared" ref="AT184" si="931">(H184-H183)/H183</f>
        <v>-2.5000000000000001E-2</v>
      </c>
      <c r="AU184" s="6">
        <f t="shared" ref="AU184" si="932">(J184-J183)/J183</f>
        <v>0</v>
      </c>
      <c r="AV184" s="6">
        <f t="shared" ref="AV184" si="933">(M184-M183)/M183</f>
        <v>3.1872509960159362E-2</v>
      </c>
      <c r="AW184" s="6">
        <f t="shared" ref="AW184" si="934">(N184-N183)/N183</f>
        <v>1.3855213023900243E-3</v>
      </c>
      <c r="AX184" s="6">
        <f t="shared" ref="AX184" si="935">(O184-O183)/O183</f>
        <v>0</v>
      </c>
      <c r="AZ184" s="2">
        <f t="shared" ref="AZ184" si="936">E184/B184</f>
        <v>1.2389308987807025E-2</v>
      </c>
      <c r="BA184" s="17">
        <f t="shared" ref="BA184" si="937">AF184/AE184</f>
        <v>1.437632135306554E-2</v>
      </c>
      <c r="BB184" s="2">
        <f t="shared" si="452"/>
        <v>1.8177580983453741E-2</v>
      </c>
      <c r="BC184" s="2">
        <f t="shared" si="453"/>
        <v>1.5847121883010955E-2</v>
      </c>
      <c r="BD184" s="2">
        <f t="shared" si="454"/>
        <v>2.3304591004427873E-3</v>
      </c>
      <c r="BE184" s="2">
        <f t="shared" si="455"/>
        <v>0.24143556280587275</v>
      </c>
      <c r="BF184" s="2">
        <f t="shared" si="456"/>
        <v>0.67373572593800979</v>
      </c>
      <c r="BG184" s="2">
        <f t="shared" si="45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426"/>
        <v>80</v>
      </c>
      <c r="R185">
        <f t="shared" si="427"/>
        <v>3272</v>
      </c>
      <c r="Z185">
        <f t="shared" si="428"/>
        <v>2906</v>
      </c>
      <c r="AA185">
        <f t="shared" si="429"/>
        <v>1045</v>
      </c>
      <c r="AB185">
        <f t="shared" si="430"/>
        <v>80</v>
      </c>
      <c r="AC185">
        <f t="shared" si="431"/>
        <v>286</v>
      </c>
      <c r="AE185" s="3">
        <f t="shared" ref="AE185" si="938">B185-B184</f>
        <v>1315</v>
      </c>
      <c r="AF185" s="3">
        <f t="shared" ref="AF185" si="939">E185-E184</f>
        <v>26</v>
      </c>
      <c r="AG185" s="3">
        <f t="shared" ref="AG185" si="940">G185-G184</f>
        <v>11</v>
      </c>
      <c r="AH185" s="3">
        <f t="shared" ref="AH185" si="941">H185-H184</f>
        <v>2</v>
      </c>
      <c r="AI185" s="3">
        <f t="shared" ref="AI185" si="942">J185-J184</f>
        <v>0</v>
      </c>
      <c r="AJ185" s="3">
        <f t="shared" ref="AJ185" si="943">M185-M184</f>
        <v>9</v>
      </c>
      <c r="AK185" s="3">
        <f t="shared" ref="AK185" si="944">N185-N184</f>
        <v>15</v>
      </c>
      <c r="AL185" s="3">
        <f t="shared" ref="AL185" si="945">O185-O184</f>
        <v>0</v>
      </c>
      <c r="AM185" s="3"/>
      <c r="AN185" s="3">
        <f t="shared" ref="AN185" si="946">AE185-AF185</f>
        <v>1289</v>
      </c>
      <c r="AO185" s="3">
        <f t="shared" ref="AO185" si="947">AF185</f>
        <v>26</v>
      </c>
      <c r="AQ185" s="6">
        <f t="shared" ref="AQ185" si="948">(B185-B184)/B184</f>
        <v>3.796770291066474E-3</v>
      </c>
      <c r="AR185" s="6">
        <f t="shared" ref="AR185" si="949">(E185-E184)/E184</f>
        <v>6.0591936611512466E-3</v>
      </c>
      <c r="AS185" s="6">
        <f t="shared" ref="AS185" si="950">(G185-G184)/G184</f>
        <v>9.8743267504488325E-3</v>
      </c>
      <c r="AT185" s="6">
        <f t="shared" ref="AT185" si="951">(H185-H184)/H184</f>
        <v>2.564102564102564E-2</v>
      </c>
      <c r="AU185" s="6">
        <f t="shared" ref="AU185" si="952">(J185-J184)/J184</f>
        <v>0</v>
      </c>
      <c r="AV185" s="6">
        <f t="shared" ref="AV185" si="953">(M185-M184)/M184</f>
        <v>8.6872586872586872E-3</v>
      </c>
      <c r="AW185" s="6">
        <f t="shared" ref="AW185" si="954">(N185-N184)/N184</f>
        <v>5.1885160843998619E-3</v>
      </c>
      <c r="AX185" s="6">
        <f t="shared" ref="AX185" si="955">(O185-O184)/O184</f>
        <v>0</v>
      </c>
      <c r="AZ185" s="2">
        <f t="shared" ref="AZ185" si="956">E185/B185</f>
        <v>1.2417232829587357E-2</v>
      </c>
      <c r="BA185" s="17">
        <f t="shared" ref="BA185" si="957">AF185/AE185</f>
        <v>1.9771863117870721E-2</v>
      </c>
      <c r="BB185" s="2">
        <f t="shared" si="452"/>
        <v>1.8531387537641882E-2</v>
      </c>
      <c r="BC185" s="2">
        <f t="shared" si="453"/>
        <v>1.6214964095436647E-2</v>
      </c>
      <c r="BD185" s="2">
        <f t="shared" si="454"/>
        <v>2.3164234422052353E-3</v>
      </c>
      <c r="BE185" s="2">
        <f t="shared" si="455"/>
        <v>0.24206624971044707</v>
      </c>
      <c r="BF185" s="2">
        <f t="shared" si="456"/>
        <v>0.67315265230484134</v>
      </c>
      <c r="BG185" s="2">
        <f t="shared" si="45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426"/>
        <v>81</v>
      </c>
      <c r="R186">
        <f t="shared" si="427"/>
        <v>3279</v>
      </c>
      <c r="Z186">
        <f t="shared" si="428"/>
        <v>2911</v>
      </c>
      <c r="AA186">
        <f t="shared" si="429"/>
        <v>1071</v>
      </c>
      <c r="AB186">
        <f t="shared" si="430"/>
        <v>81</v>
      </c>
      <c r="AC186">
        <f t="shared" si="431"/>
        <v>287</v>
      </c>
      <c r="AE186" s="3">
        <f t="shared" ref="AE186" si="958">B186-B185</f>
        <v>4210</v>
      </c>
      <c r="AF186" s="3">
        <f t="shared" ref="AF186" si="959">E186-E185</f>
        <v>33</v>
      </c>
      <c r="AG186" s="3">
        <f t="shared" ref="AG186" si="960">G186-G185</f>
        <v>27</v>
      </c>
      <c r="AH186" s="3">
        <f t="shared" ref="AH186" si="961">H186-H185</f>
        <v>1</v>
      </c>
      <c r="AI186" s="3">
        <f t="shared" ref="AI186" si="962">J186-J185</f>
        <v>0</v>
      </c>
      <c r="AJ186" s="3">
        <f t="shared" ref="AJ186" si="963">M186-M185</f>
        <v>26</v>
      </c>
      <c r="AK186" s="3">
        <f t="shared" ref="AK186" si="964">N186-N185</f>
        <v>5</v>
      </c>
      <c r="AL186" s="3">
        <f t="shared" ref="AL186" si="965">O186-O185</f>
        <v>1</v>
      </c>
      <c r="AM186" s="3"/>
      <c r="AN186" s="3">
        <f t="shared" ref="AN186" si="966">AE186-AF186</f>
        <v>4177</v>
      </c>
      <c r="AO186" s="3">
        <f t="shared" ref="AO186" si="967">AF186</f>
        <v>33</v>
      </c>
      <c r="AQ186" s="6">
        <f t="shared" ref="AQ186" si="968">(B186-B185)/B185</f>
        <v>1.2109462638999948E-2</v>
      </c>
      <c r="AR186" s="6">
        <f t="shared" ref="AR186" si="969">(E186-E185)/E185</f>
        <v>7.6441973592772756E-3</v>
      </c>
      <c r="AS186" s="6">
        <f t="shared" ref="AS186" si="970">(G186-G185)/G185</f>
        <v>2.4E-2</v>
      </c>
      <c r="AT186" s="6">
        <f t="shared" ref="AT186" si="971">(H186-H185)/H185</f>
        <v>1.2500000000000001E-2</v>
      </c>
      <c r="AU186" s="6">
        <f t="shared" ref="AU186" si="972">(J186-J185)/J185</f>
        <v>0</v>
      </c>
      <c r="AV186" s="6">
        <f t="shared" ref="AV186" si="973">(M186-M185)/M185</f>
        <v>2.4880382775119617E-2</v>
      </c>
      <c r="AW186" s="6">
        <f t="shared" ref="AW186" si="974">(N186-N185)/N185</f>
        <v>1.7205781142463868E-3</v>
      </c>
      <c r="AX186" s="6">
        <f t="shared" ref="AX186" si="975">(O186-O185)/O185</f>
        <v>3.4965034965034965E-3</v>
      </c>
      <c r="AZ186" s="2">
        <f t="shared" ref="AZ186" si="976">E186/B186</f>
        <v>1.2362449981811567E-2</v>
      </c>
      <c r="BA186" s="17">
        <f t="shared" ref="BA186" si="977">AF186/AE186</f>
        <v>7.8384798099762464E-3</v>
      </c>
      <c r="BB186" s="2">
        <f t="shared" si="452"/>
        <v>1.8620689655172412E-2</v>
      </c>
      <c r="BC186" s="2">
        <f t="shared" si="453"/>
        <v>1.6321839080459769E-2</v>
      </c>
      <c r="BD186" s="2">
        <f t="shared" si="454"/>
        <v>2.2988505747126436E-3</v>
      </c>
      <c r="BE186" s="2">
        <f t="shared" si="455"/>
        <v>0.24620689655172415</v>
      </c>
      <c r="BF186" s="2">
        <f t="shared" si="456"/>
        <v>0.66919540229885055</v>
      </c>
      <c r="BG186" s="2">
        <f t="shared" si="45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426"/>
        <v>88</v>
      </c>
      <c r="R187">
        <f t="shared" si="427"/>
        <v>3294</v>
      </c>
      <c r="Z187">
        <f t="shared" si="428"/>
        <v>2919</v>
      </c>
      <c r="AA187">
        <f t="shared" si="429"/>
        <v>1139</v>
      </c>
      <c r="AB187">
        <f t="shared" si="430"/>
        <v>88</v>
      </c>
      <c r="AC187">
        <f t="shared" si="431"/>
        <v>287</v>
      </c>
      <c r="AE187" s="3">
        <f t="shared" ref="AE187" si="978">B187-B186</f>
        <v>5627</v>
      </c>
      <c r="AF187" s="3">
        <f t="shared" ref="AF187" si="979">E187-E186</f>
        <v>83</v>
      </c>
      <c r="AG187" s="3">
        <f t="shared" ref="AG187" si="980">G187-G186</f>
        <v>75</v>
      </c>
      <c r="AH187" s="3">
        <f t="shared" ref="AH187" si="981">H187-H186</f>
        <v>7</v>
      </c>
      <c r="AI187" s="3">
        <f t="shared" ref="AI187" si="982">J187-J186</f>
        <v>2</v>
      </c>
      <c r="AJ187" s="3">
        <f t="shared" ref="AJ187" si="983">M187-M186</f>
        <v>68</v>
      </c>
      <c r="AK187" s="3">
        <f t="shared" ref="AK187" si="984">N187-N186</f>
        <v>8</v>
      </c>
      <c r="AL187" s="3">
        <f t="shared" ref="AL187" si="985">O187-O186</f>
        <v>0</v>
      </c>
      <c r="AM187" s="3"/>
      <c r="AN187" s="3">
        <f t="shared" ref="AN187" si="986">AE187-AF187</f>
        <v>5544</v>
      </c>
      <c r="AO187" s="3">
        <f t="shared" ref="AO187" si="987">AF187</f>
        <v>83</v>
      </c>
      <c r="AQ187" s="6">
        <f t="shared" ref="AQ187" si="988">(B187-B186)/B186</f>
        <v>1.5991610585667514E-2</v>
      </c>
      <c r="AR187" s="6">
        <f t="shared" ref="AR187" si="989">(E187-E186)/E186</f>
        <v>1.9080459770114942E-2</v>
      </c>
      <c r="AS187" s="6">
        <f t="shared" ref="AS187" si="990">(G187-G186)/G186</f>
        <v>6.5104166666666671E-2</v>
      </c>
      <c r="AT187" s="6">
        <f t="shared" ref="AT187" si="991">(H187-H186)/H186</f>
        <v>8.6419753086419748E-2</v>
      </c>
      <c r="AU187" s="6">
        <f t="shared" ref="AU187" si="992">(J187-J186)/J186</f>
        <v>0.2</v>
      </c>
      <c r="AV187" s="6">
        <f t="shared" ref="AV187" si="993">(M187-M186)/M186</f>
        <v>6.3492063492063489E-2</v>
      </c>
      <c r="AW187" s="6">
        <f t="shared" ref="AW187" si="994">(N187-N186)/N186</f>
        <v>2.7481964960494676E-3</v>
      </c>
      <c r="AX187" s="6">
        <f t="shared" ref="AX187" si="995">(O187-O186)/O186</f>
        <v>0</v>
      </c>
      <c r="AZ187" s="2">
        <f t="shared" ref="AZ187" si="996">E187/B187</f>
        <v>1.2400034685411707E-2</v>
      </c>
      <c r="BA187" s="17">
        <f t="shared" ref="BA187" si="997">AF187/AE187</f>
        <v>1.4750311000533143E-2</v>
      </c>
      <c r="BB187" s="2">
        <f t="shared" si="452"/>
        <v>1.9851116625310174E-2</v>
      </c>
      <c r="BC187" s="2">
        <f t="shared" si="453"/>
        <v>1.7144146176404241E-2</v>
      </c>
      <c r="BD187" s="2">
        <f t="shared" si="454"/>
        <v>2.7069704489059328E-3</v>
      </c>
      <c r="BE187" s="2">
        <f t="shared" si="455"/>
        <v>0.25693661177532146</v>
      </c>
      <c r="BF187" s="2">
        <f t="shared" si="456"/>
        <v>0.6584705616963682</v>
      </c>
      <c r="BG187" s="2">
        <f t="shared" si="45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426"/>
        <v>93</v>
      </c>
      <c r="R188">
        <f t="shared" si="427"/>
        <v>3328</v>
      </c>
      <c r="Z188">
        <f t="shared" si="428"/>
        <v>2947</v>
      </c>
      <c r="AA188">
        <f t="shared" si="429"/>
        <v>1159</v>
      </c>
      <c r="AB188">
        <f t="shared" si="430"/>
        <v>93</v>
      </c>
      <c r="AC188">
        <f t="shared" si="431"/>
        <v>288</v>
      </c>
      <c r="AE188" s="3">
        <f t="shared" ref="AE188" si="998">B188-B187</f>
        <v>3467</v>
      </c>
      <c r="AF188" s="3">
        <f t="shared" ref="AF188" si="999">E188-E187</f>
        <v>54</v>
      </c>
      <c r="AG188" s="3">
        <f t="shared" ref="AG188" si="1000">G188-G187</f>
        <v>25</v>
      </c>
      <c r="AH188" s="3">
        <f t="shared" ref="AH188" si="1001">H188-H187</f>
        <v>5</v>
      </c>
      <c r="AI188" s="3">
        <f t="shared" ref="AI188" si="1002">J188-J187</f>
        <v>0</v>
      </c>
      <c r="AJ188" s="3">
        <f t="shared" ref="AJ188" si="1003">M188-M187</f>
        <v>20</v>
      </c>
      <c r="AK188" s="3">
        <f t="shared" ref="AK188" si="1004">N188-N187</f>
        <v>28</v>
      </c>
      <c r="AL188" s="3">
        <f t="shared" ref="AL188" si="1005">O188-O187</f>
        <v>1</v>
      </c>
      <c r="AM188" s="3"/>
      <c r="AN188" s="3">
        <f t="shared" ref="AN188" si="1006">AE188-AF188</f>
        <v>3413</v>
      </c>
      <c r="AO188" s="3">
        <f t="shared" ref="AO188" si="1007">AF188</f>
        <v>54</v>
      </c>
      <c r="AQ188" s="6">
        <f t="shared" ref="AQ188" si="1008">(B188-B187)/B187</f>
        <v>9.6979292249768523E-3</v>
      </c>
      <c r="AR188" s="6">
        <f t="shared" ref="AR188" si="1009">(E188-E187)/E187</f>
        <v>1.2181367020076697E-2</v>
      </c>
      <c r="AS188" s="6">
        <f t="shared" ref="AS188" si="1010">(G188-G187)/G187</f>
        <v>2.0374898125509373E-2</v>
      </c>
      <c r="AT188" s="6">
        <f t="shared" ref="AT188" si="1011">(H188-H187)/H187</f>
        <v>5.6818181818181816E-2</v>
      </c>
      <c r="AU188" s="6">
        <f t="shared" ref="AU188" si="1012">(J188-J187)/J187</f>
        <v>0</v>
      </c>
      <c r="AV188" s="6">
        <f t="shared" ref="AV188" si="1013">(M188-M187)/M187</f>
        <v>1.755926251097454E-2</v>
      </c>
      <c r="AW188" s="6">
        <f t="shared" ref="AW188" si="1014">(N188-N187)/N187</f>
        <v>9.5923261390887284E-3</v>
      </c>
      <c r="AX188" s="6">
        <f t="shared" ref="AX188" si="1015">(O188-O187)/O187</f>
        <v>3.4843205574912892E-3</v>
      </c>
      <c r="AZ188" s="2">
        <f t="shared" ref="AZ188" si="1016">E188/B188</f>
        <v>1.2430533623665387E-2</v>
      </c>
      <c r="BA188" s="17">
        <f t="shared" ref="BA188" si="1017">AF188/AE188</f>
        <v>1.5575425439861552E-2</v>
      </c>
      <c r="BB188" s="2">
        <f t="shared" si="452"/>
        <v>2.0726543347448185E-2</v>
      </c>
      <c r="BC188" s="2">
        <f t="shared" si="453"/>
        <v>1.8052150657454871E-2</v>
      </c>
      <c r="BD188" s="2">
        <f t="shared" si="454"/>
        <v>2.674392689993314E-3</v>
      </c>
      <c r="BE188" s="2">
        <f t="shared" si="455"/>
        <v>0.25830176064185423</v>
      </c>
      <c r="BF188" s="2">
        <f t="shared" si="456"/>
        <v>0.65678627145085799</v>
      </c>
      <c r="BG188" s="2">
        <f t="shared" si="45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426"/>
        <v>98</v>
      </c>
      <c r="R189">
        <f t="shared" si="427"/>
        <v>3379</v>
      </c>
      <c r="Z189">
        <f t="shared" si="428"/>
        <v>2993</v>
      </c>
      <c r="AA189">
        <f t="shared" si="429"/>
        <v>1186</v>
      </c>
      <c r="AB189">
        <f t="shared" si="430"/>
        <v>98</v>
      </c>
      <c r="AC189">
        <f t="shared" si="431"/>
        <v>288</v>
      </c>
      <c r="AE189" s="3">
        <f t="shared" ref="AE189" si="1018">B189-B188</f>
        <v>4241</v>
      </c>
      <c r="AF189" s="3">
        <f t="shared" ref="AF189" si="1019">E189-E188</f>
        <v>78</v>
      </c>
      <c r="AG189" s="3">
        <f t="shared" ref="AG189" si="1020">G189-G188</f>
        <v>32</v>
      </c>
      <c r="AH189" s="3">
        <f t="shared" ref="AH189" si="1021">H189-H188</f>
        <v>5</v>
      </c>
      <c r="AI189" s="3">
        <f t="shared" ref="AI189" si="1022">J189-J188</f>
        <v>-1</v>
      </c>
      <c r="AJ189" s="3">
        <f t="shared" ref="AJ189" si="1023">M189-M188</f>
        <v>27</v>
      </c>
      <c r="AK189" s="3">
        <f t="shared" ref="AK189" si="1024">N189-N188</f>
        <v>46</v>
      </c>
      <c r="AL189" s="3">
        <f t="shared" ref="AL189" si="1025">O189-O188</f>
        <v>0</v>
      </c>
      <c r="AM189" s="3"/>
      <c r="AN189" s="3">
        <f t="shared" ref="AN189" si="1026">AE189-AF189</f>
        <v>4163</v>
      </c>
      <c r="AO189" s="3">
        <f t="shared" ref="AO189" si="1027">AF189</f>
        <v>78</v>
      </c>
      <c r="AQ189" s="6">
        <f t="shared" ref="AQ189" si="1028">(B189-B188)/B188</f>
        <v>1.1749028994420527E-2</v>
      </c>
      <c r="AR189" s="6">
        <f t="shared" ref="AR189" si="1029">(E189-E188)/E188</f>
        <v>1.738355248495654E-2</v>
      </c>
      <c r="AS189" s="6">
        <f t="shared" ref="AS189" si="1030">(G189-G188)/G188</f>
        <v>2.5559105431309903E-2</v>
      </c>
      <c r="AT189" s="6">
        <f t="shared" ref="AT189" si="1031">(H189-H188)/H188</f>
        <v>5.3763440860215055E-2</v>
      </c>
      <c r="AU189" s="6">
        <f t="shared" ref="AU189" si="1032">(J189-J188)/J188</f>
        <v>-8.3333333333333329E-2</v>
      </c>
      <c r="AV189" s="6">
        <f t="shared" ref="AV189" si="1033">(M189-M188)/M188</f>
        <v>2.3295944779982744E-2</v>
      </c>
      <c r="AW189" s="6">
        <f t="shared" ref="AW189" si="1034">(N189-N188)/N188</f>
        <v>1.5609093993892093E-2</v>
      </c>
      <c r="AX189" s="6">
        <f t="shared" ref="AX189" si="1035">(O189-O188)/O188</f>
        <v>0</v>
      </c>
      <c r="AZ189" s="2">
        <f t="shared" ref="AZ189" si="1036">E189/B189</f>
        <v>1.2499760409849757E-2</v>
      </c>
      <c r="BA189" s="17">
        <f t="shared" ref="BA189" si="1037">AF189/AE189</f>
        <v>1.8391888705493988E-2</v>
      </c>
      <c r="BB189" s="2">
        <f t="shared" si="452"/>
        <v>2.1467688937568456E-2</v>
      </c>
      <c r="BC189" s="2">
        <f t="shared" si="453"/>
        <v>1.9058050383351587E-2</v>
      </c>
      <c r="BD189" s="2">
        <f t="shared" si="454"/>
        <v>2.4096385542168677E-3</v>
      </c>
      <c r="BE189" s="2">
        <f t="shared" si="455"/>
        <v>0.25980284775465501</v>
      </c>
      <c r="BF189" s="2">
        <f t="shared" si="456"/>
        <v>0.65564074479737133</v>
      </c>
      <c r="BG189" s="2">
        <f t="shared" si="457"/>
        <v>6.3088718510405262E-2</v>
      </c>
      <c r="BH189" s="2">
        <f t="shared" ref="BH189:BH230" si="1038">I189/G189</f>
        <v>6.7757009345794386E-2</v>
      </c>
      <c r="BI189" s="2">
        <f t="shared" ref="BI189:BI230" si="1039">J189/G189</f>
        <v>8.5669781931464167E-3</v>
      </c>
      <c r="BJ189" s="2">
        <f t="shared" ref="BJ189:BJ230" si="1040">M189/G189</f>
        <v>0.92367601246105924</v>
      </c>
    </row>
    <row r="190" spans="1:62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426"/>
        <v>100</v>
      </c>
      <c r="R190">
        <f t="shared" si="427"/>
        <v>3436</v>
      </c>
      <c r="Z190">
        <f t="shared" si="428"/>
        <v>3047</v>
      </c>
      <c r="AA190">
        <f t="shared" si="429"/>
        <v>1243</v>
      </c>
      <c r="AB190">
        <f t="shared" si="430"/>
        <v>100</v>
      </c>
      <c r="AC190">
        <f t="shared" si="431"/>
        <v>289</v>
      </c>
      <c r="AE190" s="3">
        <f t="shared" ref="AE190" si="1041">B190-B189</f>
        <v>5273</v>
      </c>
      <c r="AF190" s="3">
        <f t="shared" ref="AF190" si="1042">E190-E189</f>
        <v>114</v>
      </c>
      <c r="AG190" s="3">
        <f t="shared" ref="AG190" si="1043">G190-G189</f>
        <v>59</v>
      </c>
      <c r="AH190" s="3">
        <f t="shared" ref="AH190" si="1044">H190-H189</f>
        <v>2</v>
      </c>
      <c r="AI190" s="3">
        <f t="shared" ref="AI190" si="1045">J190-J189</f>
        <v>1</v>
      </c>
      <c r="AJ190" s="3">
        <f t="shared" ref="AJ190" si="1046">M190-M189</f>
        <v>57</v>
      </c>
      <c r="AK190" s="3">
        <f t="shared" ref="AK190" si="1047">N190-N189</f>
        <v>54</v>
      </c>
      <c r="AL190" s="3">
        <f t="shared" ref="AL190" si="1048">O190-O189</f>
        <v>1</v>
      </c>
      <c r="AM190" s="3"/>
      <c r="AN190" s="3">
        <f t="shared" ref="AN190" si="1049">AE190-AF190</f>
        <v>5159</v>
      </c>
      <c r="AO190" s="3">
        <f t="shared" ref="AO190" si="1050">AF190</f>
        <v>114</v>
      </c>
      <c r="AQ190" s="6">
        <f t="shared" ref="AQ190" si="1051">(B190-B189)/B189</f>
        <v>1.4438386996963365E-2</v>
      </c>
      <c r="AR190" s="6">
        <f t="shared" ref="AR190" si="1052">(E190-E189)/E189</f>
        <v>2.4972617743702082E-2</v>
      </c>
      <c r="AS190" s="6">
        <f t="shared" ref="AS190" si="1053">(G190-G189)/G189</f>
        <v>4.5950155763239874E-2</v>
      </c>
      <c r="AT190" s="6">
        <f t="shared" ref="AT190" si="1054">(H190-H189)/H189</f>
        <v>2.0408163265306121E-2</v>
      </c>
      <c r="AU190" s="6">
        <f t="shared" ref="AU190" si="1055">(J190-J189)/J189</f>
        <v>9.0909090909090912E-2</v>
      </c>
      <c r="AV190" s="6">
        <f t="shared" ref="AV190" si="1056">(M190-M189)/M189</f>
        <v>4.8060708263069137E-2</v>
      </c>
      <c r="AW190" s="6">
        <f t="shared" ref="AW190" si="1057">(N190-N189)/N189</f>
        <v>1.804209822920147E-2</v>
      </c>
      <c r="AX190" s="6">
        <f t="shared" ref="AX190" si="1058">(O190-O189)/O189</f>
        <v>3.472222222222222E-3</v>
      </c>
      <c r="AZ190" s="2">
        <f t="shared" ref="AZ190" si="1059">E190/B190</f>
        <v>1.2629561649751674E-2</v>
      </c>
      <c r="BA190" s="17">
        <f t="shared" ref="BA190" si="1060">AF190/AE190</f>
        <v>2.1619571401479232E-2</v>
      </c>
      <c r="BB190" s="2">
        <f t="shared" si="452"/>
        <v>2.1372088053002777E-2</v>
      </c>
      <c r="BC190" s="2">
        <f t="shared" si="453"/>
        <v>1.8807437486642445E-2</v>
      </c>
      <c r="BD190" s="2">
        <f t="shared" si="454"/>
        <v>2.5646505663603335E-3</v>
      </c>
      <c r="BE190" s="2">
        <f t="shared" si="455"/>
        <v>0.26565505449882454</v>
      </c>
      <c r="BF190" s="2">
        <f t="shared" si="456"/>
        <v>0.65120752297499462</v>
      </c>
      <c r="BG190" s="2">
        <f t="shared" si="457"/>
        <v>6.176533447317803E-2</v>
      </c>
      <c r="BH190" s="2">
        <f t="shared" si="1038"/>
        <v>6.5524944154877141E-2</v>
      </c>
      <c r="BI190" s="2">
        <f t="shared" si="1039"/>
        <v>8.9352196574832461E-3</v>
      </c>
      <c r="BJ190" s="2">
        <f t="shared" si="1040"/>
        <v>0.92553983618763958</v>
      </c>
    </row>
    <row r="191" spans="1:62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426"/>
        <v>99</v>
      </c>
      <c r="R191">
        <f t="shared" si="427"/>
        <v>3481</v>
      </c>
      <c r="Z191">
        <f t="shared" si="428"/>
        <v>3093</v>
      </c>
      <c r="AA191">
        <f t="shared" si="429"/>
        <v>1235</v>
      </c>
      <c r="AB191">
        <f t="shared" si="430"/>
        <v>99</v>
      </c>
      <c r="AC191">
        <f t="shared" si="431"/>
        <v>289</v>
      </c>
      <c r="AE191" s="3">
        <f t="shared" ref="AE191" si="1061">B191-B190</f>
        <v>2321</v>
      </c>
      <c r="AF191" s="3">
        <f t="shared" ref="AF191" si="1062">E191-E190</f>
        <v>37</v>
      </c>
      <c r="AG191" s="3">
        <f t="shared" ref="AG191" si="1063">G191-G190</f>
        <v>-9</v>
      </c>
      <c r="AH191" s="3">
        <f t="shared" ref="AH191" si="1064">H191-H190</f>
        <v>-1</v>
      </c>
      <c r="AI191" s="3">
        <f t="shared" ref="AI191" si="1065">J191-J190</f>
        <v>1</v>
      </c>
      <c r="AJ191" s="3">
        <f t="shared" ref="AJ191" si="1066">M191-M190</f>
        <v>-8</v>
      </c>
      <c r="AK191" s="3">
        <f t="shared" ref="AK191" si="1067">N191-N190</f>
        <v>46</v>
      </c>
      <c r="AL191" s="3">
        <f t="shared" ref="AL191" si="1068">O191-O190</f>
        <v>0</v>
      </c>
      <c r="AM191" s="3"/>
      <c r="AN191" s="3">
        <f t="shared" ref="AN191" si="1069">AE191-AF191</f>
        <v>2284</v>
      </c>
      <c r="AO191" s="3">
        <f t="shared" ref="AO191" si="1070">AF191</f>
        <v>37</v>
      </c>
      <c r="AQ191" s="6">
        <f t="shared" ref="AQ191" si="1071">(B191-B190)/B190</f>
        <v>6.2648456057007125E-3</v>
      </c>
      <c r="AR191" s="6">
        <f t="shared" ref="AR191" si="1072">(E191-E190)/E190</f>
        <v>7.9076725796110286E-3</v>
      </c>
      <c r="AS191" s="6">
        <f t="shared" ref="AS191" si="1073">(G191-G190)/G190</f>
        <v>-6.7014147431124346E-3</v>
      </c>
      <c r="AT191" s="6">
        <f t="shared" ref="AT191" si="1074">(H191-H190)/H190</f>
        <v>-0.01</v>
      </c>
      <c r="AU191" s="6">
        <f t="shared" ref="AU191" si="1075">(J191-J190)/J190</f>
        <v>8.3333333333333329E-2</v>
      </c>
      <c r="AV191" s="6">
        <f t="shared" ref="AV191" si="1076">(M191-M190)/M190</f>
        <v>-6.4360418342719224E-3</v>
      </c>
      <c r="AW191" s="6">
        <f t="shared" ref="AW191" si="1077">(N191-N190)/N190</f>
        <v>1.5096816540859863E-2</v>
      </c>
      <c r="AX191" s="6">
        <f t="shared" ref="AX191" si="1078">(O191-O190)/O190</f>
        <v>0</v>
      </c>
      <c r="AZ191" s="2">
        <f t="shared" ref="AZ191" si="1079">E191/B191</f>
        <v>1.2650180659386643E-2</v>
      </c>
      <c r="BA191" s="17">
        <f t="shared" ref="BA191" si="1080">AF191/AE191</f>
        <v>1.5941404566996983E-2</v>
      </c>
      <c r="BB191" s="2">
        <f t="shared" si="452"/>
        <v>2.0992366412213741E-2</v>
      </c>
      <c r="BC191" s="2">
        <f t="shared" si="453"/>
        <v>1.823579304495335E-2</v>
      </c>
      <c r="BD191" s="2">
        <f t="shared" si="454"/>
        <v>2.7565733672603901E-3</v>
      </c>
      <c r="BE191" s="2">
        <f t="shared" si="455"/>
        <v>0.26187446988973706</v>
      </c>
      <c r="BF191" s="2">
        <f t="shared" si="456"/>
        <v>0.65585241730279897</v>
      </c>
      <c r="BG191" s="2">
        <f t="shared" si="457"/>
        <v>6.1280746395250212E-2</v>
      </c>
      <c r="BH191" s="2">
        <f t="shared" si="1038"/>
        <v>6.4467766116941536E-2</v>
      </c>
      <c r="BI191" s="2">
        <f t="shared" si="1039"/>
        <v>9.7451274362818589E-3</v>
      </c>
      <c r="BJ191" s="2">
        <f t="shared" si="1040"/>
        <v>0.92578710644677664</v>
      </c>
    </row>
    <row r="192" spans="1:62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426"/>
        <v>114</v>
      </c>
      <c r="R192">
        <f t="shared" si="427"/>
        <v>3500</v>
      </c>
      <c r="Z192">
        <f t="shared" si="428"/>
        <v>3097</v>
      </c>
      <c r="AA192">
        <f t="shared" si="429"/>
        <v>1265</v>
      </c>
      <c r="AB192">
        <f t="shared" si="430"/>
        <v>114</v>
      </c>
      <c r="AC192">
        <f t="shared" si="431"/>
        <v>289</v>
      </c>
      <c r="AE192" s="3">
        <f t="shared" ref="AE192" si="1081">B192-B191</f>
        <v>2333</v>
      </c>
      <c r="AF192" s="3">
        <f t="shared" ref="AF192" si="1082">E192-E191</f>
        <v>49</v>
      </c>
      <c r="AG192" s="3">
        <f t="shared" ref="AG192" si="1083">G192-G191</f>
        <v>45</v>
      </c>
      <c r="AH192" s="3">
        <f t="shared" ref="AH192" si="1084">H192-H191</f>
        <v>15</v>
      </c>
      <c r="AI192" s="3">
        <f t="shared" ref="AI192" si="1085">J192-J191</f>
        <v>0</v>
      </c>
      <c r="AJ192" s="3">
        <f t="shared" ref="AJ192" si="1086">M192-M191</f>
        <v>30</v>
      </c>
      <c r="AK192" s="3">
        <f t="shared" ref="AK192" si="1087">N192-N191</f>
        <v>4</v>
      </c>
      <c r="AL192" s="3">
        <f t="shared" ref="AL192" si="1088">O192-O191</f>
        <v>0</v>
      </c>
      <c r="AM192" s="3"/>
      <c r="AN192" s="3">
        <f t="shared" ref="AN192" si="1089">AE192-AF192</f>
        <v>2284</v>
      </c>
      <c r="AO192" s="3">
        <f t="shared" ref="AO192" si="1090">AF192</f>
        <v>49</v>
      </c>
      <c r="AQ192" s="6">
        <f t="shared" ref="AQ192" si="1091">(B192-B191)/B191</f>
        <v>6.2580304237381335E-3</v>
      </c>
      <c r="AR192" s="6">
        <f t="shared" ref="AR192" si="1092">(E192-E191)/E191</f>
        <v>1.0390161153519931E-2</v>
      </c>
      <c r="AS192" s="6">
        <f t="shared" ref="AS192" si="1093">(G192-G191)/G191</f>
        <v>3.3733133433283359E-2</v>
      </c>
      <c r="AT192" s="6">
        <f t="shared" ref="AT192" si="1094">(H192-H191)/H191</f>
        <v>0.15151515151515152</v>
      </c>
      <c r="AU192" s="6">
        <f t="shared" ref="AU192" si="1095">(J192-J191)/J191</f>
        <v>0</v>
      </c>
      <c r="AV192" s="6">
        <f t="shared" ref="AV192" si="1096">(M192-M191)/M191</f>
        <v>2.4291497975708502E-2</v>
      </c>
      <c r="AW192" s="6">
        <f t="shared" ref="AW192" si="1097">(N192-N191)/N191</f>
        <v>1.2932428063368898E-3</v>
      </c>
      <c r="AX192" s="6">
        <f t="shared" ref="AX192" si="1098">(O192-O191)/O191</f>
        <v>0</v>
      </c>
      <c r="AZ192" s="2">
        <f t="shared" ref="AZ192" si="1099">E192/B192</f>
        <v>1.2702127773009112E-2</v>
      </c>
      <c r="BA192" s="17">
        <f t="shared" ref="BA192" si="1100">AF192/AE192</f>
        <v>2.1003000428632661E-2</v>
      </c>
      <c r="BB192" s="2">
        <f t="shared" si="452"/>
        <v>2.3924449108079747E-2</v>
      </c>
      <c r="BC192" s="2">
        <f t="shared" si="453"/>
        <v>2.1196222455403986E-2</v>
      </c>
      <c r="BD192" s="2">
        <f t="shared" si="454"/>
        <v>2.7282266526757609E-3</v>
      </c>
      <c r="BE192" s="2">
        <f t="shared" si="455"/>
        <v>0.26547743966421827</v>
      </c>
      <c r="BF192" s="2">
        <f t="shared" si="456"/>
        <v>0.64994753410283312</v>
      </c>
      <c r="BG192" s="2">
        <f t="shared" si="457"/>
        <v>6.0650577124868835E-2</v>
      </c>
      <c r="BH192" s="2">
        <f t="shared" si="1038"/>
        <v>7.3241479332849885E-2</v>
      </c>
      <c r="BI192" s="2">
        <f t="shared" si="1039"/>
        <v>9.4271211022480053E-3</v>
      </c>
      <c r="BJ192" s="2">
        <f t="shared" si="1040"/>
        <v>0.91733139956490206</v>
      </c>
    </row>
    <row r="193" spans="1:62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426"/>
        <v>117</v>
      </c>
      <c r="R193">
        <f t="shared" si="427"/>
        <v>3512</v>
      </c>
      <c r="Z193">
        <f t="shared" si="428"/>
        <v>3106</v>
      </c>
      <c r="AA193">
        <f t="shared" si="429"/>
        <v>1337</v>
      </c>
      <c r="AB193">
        <f t="shared" si="430"/>
        <v>117</v>
      </c>
      <c r="AC193">
        <f t="shared" si="431"/>
        <v>289</v>
      </c>
      <c r="AE193" s="3">
        <f t="shared" ref="AE193" si="1101">B193-B192</f>
        <v>5214</v>
      </c>
      <c r="AF193" s="3">
        <f t="shared" ref="AF193" si="1102">E193-E192</f>
        <v>84</v>
      </c>
      <c r="AG193" s="3">
        <f t="shared" ref="AG193" si="1103">G193-G192</f>
        <v>75</v>
      </c>
      <c r="AH193" s="3">
        <f t="shared" ref="AH193" si="1104">H193-H192</f>
        <v>3</v>
      </c>
      <c r="AI193" s="3">
        <f t="shared" ref="AI193" si="1105">J193-J192</f>
        <v>0</v>
      </c>
      <c r="AJ193" s="3">
        <f t="shared" ref="AJ193" si="1106">M193-M192</f>
        <v>72</v>
      </c>
      <c r="AK193" s="3">
        <f t="shared" ref="AK193" si="1107">N193-N192</f>
        <v>9</v>
      </c>
      <c r="AL193" s="3">
        <f t="shared" ref="AL193" si="1108">O193-O192</f>
        <v>0</v>
      </c>
      <c r="AM193" s="3"/>
      <c r="AN193" s="3">
        <f t="shared" ref="AN193" si="1109">AE193-AF193</f>
        <v>5130</v>
      </c>
      <c r="AO193" s="3">
        <f t="shared" ref="AO193" si="1110">AF193</f>
        <v>84</v>
      </c>
      <c r="AQ193" s="6">
        <f t="shared" ref="AQ193" si="1111">(B193-B192)/B192</f>
        <v>1.3899033412060757E-2</v>
      </c>
      <c r="AR193" s="6">
        <f t="shared" ref="AR193" si="1112">(E193-E192)/E192</f>
        <v>1.7628541448058761E-2</v>
      </c>
      <c r="AS193" s="6">
        <f t="shared" ref="AS193" si="1113">(G193-G192)/G192</f>
        <v>5.4387237128353881E-2</v>
      </c>
      <c r="AT193" s="6">
        <f t="shared" ref="AT193" si="1114">(H193-H192)/H192</f>
        <v>2.6315789473684209E-2</v>
      </c>
      <c r="AU193" s="6">
        <f t="shared" ref="AU193" si="1115">(J193-J192)/J192</f>
        <v>0</v>
      </c>
      <c r="AV193" s="6">
        <f t="shared" ref="AV193" si="1116">(M193-M192)/M192</f>
        <v>5.6916996047430828E-2</v>
      </c>
      <c r="AW193" s="6">
        <f t="shared" ref="AW193" si="1117">(N193-N192)/N192</f>
        <v>2.9060381013884403E-3</v>
      </c>
      <c r="AX193" s="6">
        <f t="shared" ref="AX193" si="1118">(O193-O192)/O192</f>
        <v>0</v>
      </c>
      <c r="AZ193" s="2">
        <f t="shared" ref="AZ193" si="1119">E193/B193</f>
        <v>1.2748851052194306E-2</v>
      </c>
      <c r="BA193" s="17">
        <f t="shared" ref="BA193" si="1120">AF193/AE193</f>
        <v>1.611047180667434E-2</v>
      </c>
      <c r="BB193" s="2">
        <f t="shared" si="452"/>
        <v>2.4128686327077747E-2</v>
      </c>
      <c r="BC193" s="2">
        <f t="shared" si="453"/>
        <v>2.1447721179624665E-2</v>
      </c>
      <c r="BD193" s="2">
        <f t="shared" si="454"/>
        <v>2.6809651474530832E-3</v>
      </c>
      <c r="BE193" s="2">
        <f t="shared" si="455"/>
        <v>0.27572695401113634</v>
      </c>
      <c r="BF193" s="2">
        <f t="shared" si="456"/>
        <v>0.6405444421530212</v>
      </c>
      <c r="BG193" s="2">
        <f t="shared" si="457"/>
        <v>5.9599917508764692E-2</v>
      </c>
      <c r="BH193" s="2">
        <f t="shared" si="1038"/>
        <v>7.1526822558459421E-2</v>
      </c>
      <c r="BI193" s="2">
        <f t="shared" si="1039"/>
        <v>8.9408528198074277E-3</v>
      </c>
      <c r="BJ193" s="2">
        <f t="shared" si="1040"/>
        <v>0.91953232462173318</v>
      </c>
    </row>
    <row r="194" spans="1:62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426"/>
        <v>120</v>
      </c>
      <c r="R194">
        <f t="shared" si="427"/>
        <v>3519</v>
      </c>
      <c r="Z194">
        <f t="shared" si="428"/>
        <v>3110</v>
      </c>
      <c r="AA194">
        <f t="shared" si="429"/>
        <v>1407</v>
      </c>
      <c r="AB194">
        <f t="shared" si="430"/>
        <v>120</v>
      </c>
      <c r="AC194">
        <f t="shared" si="431"/>
        <v>289</v>
      </c>
      <c r="AE194" s="3">
        <f t="shared" ref="AE194" si="1121">B194-B193</f>
        <v>4783</v>
      </c>
      <c r="AF194" s="3">
        <f t="shared" ref="AF194" si="1122">E194-E193</f>
        <v>77</v>
      </c>
      <c r="AG194" s="3">
        <f t="shared" ref="AG194" si="1123">G194-G193</f>
        <v>73</v>
      </c>
      <c r="AH194" s="3">
        <f t="shared" ref="AH194" si="1124">H194-H193</f>
        <v>3</v>
      </c>
      <c r="AI194" s="3">
        <f t="shared" ref="AI194" si="1125">J194-J193</f>
        <v>2</v>
      </c>
      <c r="AJ194" s="3">
        <f t="shared" ref="AJ194" si="1126">M194-M193</f>
        <v>70</v>
      </c>
      <c r="AK194" s="3">
        <f t="shared" ref="AK194" si="1127">N194-N193</f>
        <v>4</v>
      </c>
      <c r="AL194" s="3">
        <f t="shared" ref="AL194" si="1128">O194-O193</f>
        <v>0</v>
      </c>
      <c r="AM194" s="3"/>
      <c r="AN194" s="3">
        <f t="shared" ref="AN194" si="1129">AE194-AF194</f>
        <v>4706</v>
      </c>
      <c r="AO194" s="3">
        <f t="shared" ref="AO194" si="1130">AF194</f>
        <v>77</v>
      </c>
      <c r="AQ194" s="6">
        <f t="shared" ref="AQ194" si="1131">(B194-B193)/B193</f>
        <v>1.2575325754309212E-2</v>
      </c>
      <c r="AR194" s="6">
        <f t="shared" ref="AR194" si="1132">(E194-E193)/E193</f>
        <v>1.5879562796452876E-2</v>
      </c>
      <c r="AS194" s="6">
        <f t="shared" ref="AS194" si="1133">(G194-G193)/G193</f>
        <v>5.0206327372764786E-2</v>
      </c>
      <c r="AT194" s="6">
        <f t="shared" ref="AT194" si="1134">(H194-H193)/H193</f>
        <v>2.564102564102564E-2</v>
      </c>
      <c r="AU194" s="6">
        <f t="shared" ref="AU194" si="1135">(J194-J193)/J193</f>
        <v>0.15384615384615385</v>
      </c>
      <c r="AV194" s="6">
        <f t="shared" ref="AV194" si="1136">(M194-M193)/M193</f>
        <v>5.2356020942408377E-2</v>
      </c>
      <c r="AW194" s="6">
        <f t="shared" ref="AW194" si="1137">(N194-N193)/N193</f>
        <v>1.28783000643915E-3</v>
      </c>
      <c r="AX194" s="6">
        <f t="shared" ref="AX194" si="1138">(O194-O193)/O193</f>
        <v>0</v>
      </c>
      <c r="AZ194" s="2">
        <f t="shared" ref="AZ194" si="1139">E194/B194</f>
        <v>1.2790453118549273E-2</v>
      </c>
      <c r="BA194" s="17">
        <f t="shared" ref="BA194" si="1140">AF194/AE194</f>
        <v>1.6098682835040769E-2</v>
      </c>
      <c r="BB194" s="2">
        <f t="shared" si="452"/>
        <v>2.4360535931790498E-2</v>
      </c>
      <c r="BC194" s="2">
        <f t="shared" si="453"/>
        <v>2.1315468940316686E-2</v>
      </c>
      <c r="BD194" s="2">
        <f t="shared" si="454"/>
        <v>3.0450669914738123E-3</v>
      </c>
      <c r="BE194" s="2">
        <f t="shared" si="455"/>
        <v>0.2856272838002436</v>
      </c>
      <c r="BF194" s="2">
        <f t="shared" si="456"/>
        <v>0.63134388956557042</v>
      </c>
      <c r="BG194" s="2">
        <f t="shared" si="457"/>
        <v>5.8668290702395452E-2</v>
      </c>
      <c r="BH194" s="2">
        <f t="shared" si="1038"/>
        <v>6.8762278978389005E-2</v>
      </c>
      <c r="BI194" s="2">
        <f t="shared" si="1039"/>
        <v>9.823182711198428E-3</v>
      </c>
      <c r="BJ194" s="2">
        <f t="shared" si="1040"/>
        <v>0.92141453831041253</v>
      </c>
    </row>
    <row r="195" spans="1:62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426"/>
        <v>126</v>
      </c>
      <c r="R195">
        <f t="shared" si="427"/>
        <v>3555</v>
      </c>
      <c r="Z195">
        <f t="shared" si="428"/>
        <v>3140</v>
      </c>
      <c r="AA195">
        <f t="shared" si="429"/>
        <v>1477</v>
      </c>
      <c r="AB195">
        <f t="shared" si="430"/>
        <v>126</v>
      </c>
      <c r="AC195">
        <f t="shared" si="431"/>
        <v>289</v>
      </c>
      <c r="AE195" s="3">
        <f t="shared" ref="AE195" si="1141">B195-B194</f>
        <v>4607</v>
      </c>
      <c r="AF195" s="3">
        <f t="shared" ref="AF195" si="1142">E195-E194</f>
        <v>106</v>
      </c>
      <c r="AG195" s="3">
        <f t="shared" ref="AG195" si="1143">G195-G194</f>
        <v>76</v>
      </c>
      <c r="AH195" s="3">
        <f t="shared" ref="AH195" si="1144">H195-H194</f>
        <v>6</v>
      </c>
      <c r="AI195" s="3">
        <f t="shared" ref="AI195" si="1145">J195-J194</f>
        <v>3</v>
      </c>
      <c r="AJ195" s="3">
        <f t="shared" ref="AJ195" si="1146">M195-M194</f>
        <v>70</v>
      </c>
      <c r="AK195" s="3">
        <f t="shared" ref="AK195" si="1147">N195-N194</f>
        <v>30</v>
      </c>
      <c r="AL195" s="3">
        <f t="shared" ref="AL195" si="1148">O195-O194</f>
        <v>0</v>
      </c>
      <c r="AM195" s="3"/>
      <c r="AN195" s="3">
        <f t="shared" ref="AN195" si="1149">AE195-AF195</f>
        <v>4501</v>
      </c>
      <c r="AO195" s="3">
        <f t="shared" ref="AO195" si="1150">AF195</f>
        <v>106</v>
      </c>
      <c r="AQ195" s="6">
        <f t="shared" ref="AQ195" si="1151">(B195-B194)/B194</f>
        <v>1.1962163523580288E-2</v>
      </c>
      <c r="AR195" s="6">
        <f t="shared" ref="AR195" si="1152">(E195-E194)/E194</f>
        <v>2.151847340641494E-2</v>
      </c>
      <c r="AS195" s="6">
        <f t="shared" ref="AS195" si="1153">(G195-G194)/G194</f>
        <v>4.9770792403405373E-2</v>
      </c>
      <c r="AT195" s="6">
        <f t="shared" ref="AT195" si="1154">(H195-H194)/H194</f>
        <v>0.05</v>
      </c>
      <c r="AU195" s="6">
        <f t="shared" ref="AU195" si="1155">(J195-J194)/J194</f>
        <v>0.2</v>
      </c>
      <c r="AV195" s="6">
        <f t="shared" ref="AV195" si="1156">(M195-M194)/M194</f>
        <v>4.975124378109453E-2</v>
      </c>
      <c r="AW195" s="6">
        <f t="shared" ref="AW195" si="1157">(N195-N194)/N194</f>
        <v>9.6463022508038593E-3</v>
      </c>
      <c r="AX195" s="6">
        <f t="shared" ref="AX195" si="1158">(O195-O194)/O194</f>
        <v>0</v>
      </c>
      <c r="AZ195" s="2">
        <f t="shared" ref="AZ195" si="1159">E195/B195</f>
        <v>1.2911237805910638E-2</v>
      </c>
      <c r="BA195" s="17">
        <f t="shared" ref="BA195" si="1160">AF195/AE195</f>
        <v>2.3008465378771433E-2</v>
      </c>
      <c r="BB195" s="2">
        <f t="shared" si="452"/>
        <v>2.5039745627980923E-2</v>
      </c>
      <c r="BC195" s="2">
        <f t="shared" si="453"/>
        <v>2.1462639109697933E-2</v>
      </c>
      <c r="BD195" s="2">
        <f t="shared" si="454"/>
        <v>3.577106518282989E-3</v>
      </c>
      <c r="BE195" s="2">
        <f t="shared" si="455"/>
        <v>0.29352146263910972</v>
      </c>
      <c r="BF195" s="2">
        <f t="shared" si="456"/>
        <v>0.62400635930047699</v>
      </c>
      <c r="BG195" s="2">
        <f t="shared" si="457"/>
        <v>5.7432432432432436E-2</v>
      </c>
      <c r="BH195" s="2">
        <f t="shared" si="1038"/>
        <v>6.7373674360573926E-2</v>
      </c>
      <c r="BI195" s="2">
        <f t="shared" si="1039"/>
        <v>1.1228945726762321E-2</v>
      </c>
      <c r="BJ195" s="2">
        <f t="shared" si="1040"/>
        <v>0.92139737991266379</v>
      </c>
    </row>
    <row r="196" spans="1:62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426"/>
        <v>129</v>
      </c>
      <c r="R196">
        <f t="shared" si="427"/>
        <v>3559</v>
      </c>
      <c r="Z196">
        <f t="shared" si="428"/>
        <v>3141</v>
      </c>
      <c r="AA196">
        <f t="shared" si="429"/>
        <v>1577</v>
      </c>
      <c r="AB196">
        <f t="shared" si="430"/>
        <v>129</v>
      </c>
      <c r="AC196">
        <f t="shared" si="431"/>
        <v>289</v>
      </c>
      <c r="AE196" s="3">
        <f t="shared" ref="AE196" si="1161">B196-B195</f>
        <v>4212</v>
      </c>
      <c r="AF196" s="3">
        <f t="shared" ref="AF196" si="1162">E196-E195</f>
        <v>104</v>
      </c>
      <c r="AG196" s="3">
        <f t="shared" ref="AG196" si="1163">G196-G195</f>
        <v>103</v>
      </c>
      <c r="AH196" s="3">
        <f t="shared" ref="AH196" si="1164">H196-H195</f>
        <v>3</v>
      </c>
      <c r="AI196" s="3">
        <f t="shared" ref="AI196" si="1165">J196-J195</f>
        <v>-1</v>
      </c>
      <c r="AJ196" s="3">
        <f t="shared" ref="AJ196" si="1166">M196-M195</f>
        <v>100</v>
      </c>
      <c r="AK196" s="3">
        <f t="shared" ref="AK196" si="1167">N196-N195</f>
        <v>1</v>
      </c>
      <c r="AL196" s="3">
        <f t="shared" ref="AL196" si="1168">O196-O195</f>
        <v>0</v>
      </c>
      <c r="AM196" s="3"/>
      <c r="AN196" s="3">
        <f t="shared" ref="AN196" si="1169">AE196-AF196</f>
        <v>4108</v>
      </c>
      <c r="AO196" s="3">
        <f t="shared" ref="AO196" si="1170">AF196</f>
        <v>104</v>
      </c>
      <c r="AQ196" s="6">
        <f t="shared" ref="AQ196" si="1171">(B196-B195)/B195</f>
        <v>1.0807260262022179E-2</v>
      </c>
      <c r="AR196" s="6">
        <f t="shared" ref="AR196" si="1172">(E196-E195)/E195</f>
        <v>2.066772655007949E-2</v>
      </c>
      <c r="AS196" s="6">
        <f t="shared" ref="AS196" si="1173">(G196-G195)/G195</f>
        <v>6.4254522769806616E-2</v>
      </c>
      <c r="AT196" s="6">
        <f t="shared" ref="AT196" si="1174">(H196-H195)/H195</f>
        <v>2.3809523809523808E-2</v>
      </c>
      <c r="AU196" s="6">
        <f t="shared" ref="AU196" si="1175">(J196-J195)/J195</f>
        <v>-5.5555555555555552E-2</v>
      </c>
      <c r="AV196" s="6">
        <f t="shared" ref="AV196" si="1176">(M196-M195)/M195</f>
        <v>6.7704807041299928E-2</v>
      </c>
      <c r="AW196" s="6">
        <f t="shared" ref="AW196" si="1177">(N196-N195)/N195</f>
        <v>3.1847133757961782E-4</v>
      </c>
      <c r="AX196" s="6">
        <f t="shared" ref="AX196" si="1178">(O196-O195)/O195</f>
        <v>0</v>
      </c>
      <c r="AZ196" s="2">
        <f t="shared" ref="AZ196" si="1179">E196/B196</f>
        <v>1.3037187460337607E-2</v>
      </c>
      <c r="BA196" s="17">
        <f t="shared" ref="BA196" si="1180">AF196/AE196</f>
        <v>2.4691358024691357E-2</v>
      </c>
      <c r="BB196" s="2">
        <f t="shared" si="452"/>
        <v>2.5116822429906541E-2</v>
      </c>
      <c r="BC196" s="2">
        <f t="shared" si="453"/>
        <v>2.1806853582554516E-2</v>
      </c>
      <c r="BD196" s="2">
        <f t="shared" si="454"/>
        <v>3.3099688473520249E-3</v>
      </c>
      <c r="BE196" s="2">
        <f t="shared" si="455"/>
        <v>0.3070482866043614</v>
      </c>
      <c r="BF196" s="2">
        <f t="shared" si="456"/>
        <v>0.6115654205607477</v>
      </c>
      <c r="BG196" s="2">
        <f t="shared" si="457"/>
        <v>5.6269470404984423E-2</v>
      </c>
      <c r="BH196" s="2">
        <f t="shared" si="1038"/>
        <v>6.5650644783118411E-2</v>
      </c>
      <c r="BI196" s="2">
        <f t="shared" si="1039"/>
        <v>9.9648300117233298E-3</v>
      </c>
      <c r="BJ196" s="2">
        <f t="shared" si="1040"/>
        <v>0.92438452520515824</v>
      </c>
    </row>
    <row r="197" spans="1:62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426"/>
        <v>134</v>
      </c>
      <c r="R197">
        <f t="shared" si="427"/>
        <v>3567</v>
      </c>
      <c r="Z197">
        <f t="shared" si="428"/>
        <v>3144</v>
      </c>
      <c r="AA197">
        <f t="shared" si="429"/>
        <v>1613</v>
      </c>
      <c r="AB197">
        <f t="shared" si="430"/>
        <v>134</v>
      </c>
      <c r="AC197">
        <f t="shared" si="431"/>
        <v>289</v>
      </c>
      <c r="AE197" s="3">
        <f t="shared" ref="AE197:AE198" si="1181">B197-B196</f>
        <v>4002</v>
      </c>
      <c r="AF197" s="3">
        <f t="shared" ref="AF197:AF198" si="1182">E197-E196</f>
        <v>44</v>
      </c>
      <c r="AG197" s="3">
        <f t="shared" ref="AG197:AG198" si="1183">G197-G196</f>
        <v>41</v>
      </c>
      <c r="AH197" s="3">
        <f t="shared" ref="AH197:AH198" si="1184">H197-H196</f>
        <v>5</v>
      </c>
      <c r="AI197" s="3">
        <f t="shared" ref="AI197:AI198" si="1185">J197-J196</f>
        <v>1</v>
      </c>
      <c r="AJ197" s="3">
        <f t="shared" ref="AJ197:AJ198" si="1186">M197-M196</f>
        <v>36</v>
      </c>
      <c r="AK197" s="3">
        <f t="shared" ref="AK197:AK198" si="1187">N197-N196</f>
        <v>3</v>
      </c>
      <c r="AL197" s="3">
        <f t="shared" ref="AL197:AL198" si="1188">O197-O196</f>
        <v>0</v>
      </c>
      <c r="AM197" s="3"/>
      <c r="AN197" s="3">
        <f t="shared" ref="AN197:AN198" si="1189">AE197-AF197</f>
        <v>3958</v>
      </c>
      <c r="AO197" s="3">
        <f t="shared" ref="AO197:AO198" si="1190">AF197</f>
        <v>44</v>
      </c>
      <c r="AQ197" s="6">
        <f t="shared" ref="AQ197:AQ198" si="1191">(B197-B196)/B196</f>
        <v>1.0158649574819139E-2</v>
      </c>
      <c r="AR197" s="6">
        <f t="shared" ref="AR197:AR198" si="1192">(E197-E196)/E196</f>
        <v>8.5669781931464167E-3</v>
      </c>
      <c r="AS197" s="6">
        <f t="shared" ref="AS197:AS198" si="1193">(G197-G196)/G196</f>
        <v>2.4032825322391559E-2</v>
      </c>
      <c r="AT197" s="6">
        <f t="shared" ref="AT197:AT198" si="1194">(H197-H196)/H196</f>
        <v>3.875968992248062E-2</v>
      </c>
      <c r="AU197" s="6">
        <f t="shared" ref="AU197:AU198" si="1195">(J197-J196)/J196</f>
        <v>5.8823529411764705E-2</v>
      </c>
      <c r="AV197" s="6">
        <f t="shared" ref="AV197:AV198" si="1196">(M197-M196)/M196</f>
        <v>2.2828154724159798E-2</v>
      </c>
      <c r="AW197" s="6">
        <f t="shared" ref="AW197:AW198" si="1197">(N197-N196)/N196</f>
        <v>9.5510983763132757E-4</v>
      </c>
      <c r="AX197" s="6">
        <f t="shared" ref="AX197:AX198" si="1198">(O197-O196)/O196</f>
        <v>0</v>
      </c>
      <c r="AZ197" s="2">
        <f t="shared" ref="AZ197:AZ198" si="1199">E197/B197</f>
        <v>1.3016645223544548E-2</v>
      </c>
      <c r="BA197" s="17">
        <f t="shared" ref="BA197:BA198" si="1200">AF197/AE197</f>
        <v>1.0994502748625687E-2</v>
      </c>
      <c r="BB197" s="2">
        <f t="shared" si="452"/>
        <v>2.5868725868725868E-2</v>
      </c>
      <c r="BC197" s="2">
        <f t="shared" si="453"/>
        <v>2.2393822393822392E-2</v>
      </c>
      <c r="BD197" s="2">
        <f t="shared" si="454"/>
        <v>3.4749034749034747E-3</v>
      </c>
      <c r="BE197" s="2">
        <f t="shared" si="455"/>
        <v>0.31138996138996139</v>
      </c>
      <c r="BF197" s="2">
        <f t="shared" si="456"/>
        <v>0.60694980694980694</v>
      </c>
      <c r="BG197" s="2">
        <f t="shared" si="457"/>
        <v>5.579150579150579E-2</v>
      </c>
      <c r="BH197" s="2">
        <f t="shared" si="1038"/>
        <v>6.6399542072123646E-2</v>
      </c>
      <c r="BI197" s="2">
        <f t="shared" si="1039"/>
        <v>1.0303377218088151E-2</v>
      </c>
      <c r="BJ197" s="2">
        <f t="shared" si="1040"/>
        <v>0.92329708070978822</v>
      </c>
    </row>
    <row r="198" spans="1:62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426"/>
        <v>137</v>
      </c>
      <c r="R198">
        <f t="shared" si="427"/>
        <v>3585</v>
      </c>
      <c r="Z198">
        <f t="shared" si="428"/>
        <v>3158</v>
      </c>
      <c r="AA198">
        <f t="shared" si="429"/>
        <v>1656</v>
      </c>
      <c r="AB198">
        <f t="shared" si="430"/>
        <v>137</v>
      </c>
      <c r="AC198">
        <f t="shared" si="431"/>
        <v>290</v>
      </c>
      <c r="AE198" s="3">
        <f t="shared" si="1181"/>
        <v>2726</v>
      </c>
      <c r="AF198" s="3">
        <f t="shared" si="1182"/>
        <v>61</v>
      </c>
      <c r="AG198" s="3">
        <f t="shared" si="1183"/>
        <v>46</v>
      </c>
      <c r="AH198" s="3">
        <f t="shared" si="1184"/>
        <v>3</v>
      </c>
      <c r="AI198" s="3">
        <f t="shared" si="1185"/>
        <v>-1</v>
      </c>
      <c r="AJ198" s="3">
        <f t="shared" si="1186"/>
        <v>43</v>
      </c>
      <c r="AK198" s="3">
        <f t="shared" si="1187"/>
        <v>14</v>
      </c>
      <c r="AL198" s="3">
        <f t="shared" si="1188"/>
        <v>1</v>
      </c>
      <c r="AM198" s="3"/>
      <c r="AN198" s="3">
        <f t="shared" si="1189"/>
        <v>2665</v>
      </c>
      <c r="AO198" s="3">
        <f t="shared" si="1190"/>
        <v>61</v>
      </c>
      <c r="AQ198" s="6">
        <f t="shared" si="1191"/>
        <v>6.85007237053715E-3</v>
      </c>
      <c r="AR198" s="6">
        <f t="shared" si="1192"/>
        <v>1.1776061776061776E-2</v>
      </c>
      <c r="AS198" s="6">
        <f t="shared" si="1193"/>
        <v>2.633085289066972E-2</v>
      </c>
      <c r="AT198" s="6">
        <f t="shared" si="1194"/>
        <v>2.2388059701492536E-2</v>
      </c>
      <c r="AU198" s="6">
        <f t="shared" si="1195"/>
        <v>-5.5555555555555552E-2</v>
      </c>
      <c r="AV198" s="6">
        <f t="shared" si="1196"/>
        <v>2.6658400495970243E-2</v>
      </c>
      <c r="AW198" s="6">
        <f t="shared" si="1197"/>
        <v>4.4529262086513994E-3</v>
      </c>
      <c r="AX198" s="6">
        <f t="shared" si="1198"/>
        <v>3.4602076124567475E-3</v>
      </c>
      <c r="AZ198" s="2">
        <f t="shared" si="1199"/>
        <v>1.3080328842611772E-2</v>
      </c>
      <c r="BA198" s="17">
        <f t="shared" si="1200"/>
        <v>2.2377109317681585E-2</v>
      </c>
      <c r="BB198" s="2">
        <f t="shared" si="452"/>
        <v>2.6140049608853272E-2</v>
      </c>
      <c r="BC198" s="2">
        <f t="shared" si="453"/>
        <v>2.2896393817973669E-2</v>
      </c>
      <c r="BD198" s="2">
        <f t="shared" si="454"/>
        <v>3.2436557908796029E-3</v>
      </c>
      <c r="BE198" s="2">
        <f t="shared" si="455"/>
        <v>0.31597023468803664</v>
      </c>
      <c r="BF198" s="2">
        <f t="shared" si="456"/>
        <v>0.60255676397634039</v>
      </c>
      <c r="BG198" s="2">
        <f t="shared" si="457"/>
        <v>5.5332951726769698E-2</v>
      </c>
      <c r="BH198" s="2">
        <f t="shared" si="1038"/>
        <v>6.6926938092582267E-2</v>
      </c>
      <c r="BI198" s="2">
        <f t="shared" si="1039"/>
        <v>9.4813162297824882E-3</v>
      </c>
      <c r="BJ198" s="2">
        <f t="shared" si="1040"/>
        <v>0.92359174567763525</v>
      </c>
    </row>
    <row r="199" spans="1:62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1201">H199+L199</f>
        <v>152</v>
      </c>
      <c r="R199">
        <f t="shared" ref="R199:R230" si="1202">Q199+N199+O199</f>
        <v>3616</v>
      </c>
      <c r="Z199">
        <f t="shared" ref="Z199:Z209" si="1203">N199</f>
        <v>3172</v>
      </c>
      <c r="AA199">
        <f t="shared" ref="AA199:AA209" si="1204">M199</f>
        <v>1690</v>
      </c>
      <c r="AB199">
        <f t="shared" ref="AB199:AB209" si="1205">H199</f>
        <v>152</v>
      </c>
      <c r="AC199">
        <f t="shared" ref="AC199:AC209" si="1206">O199</f>
        <v>292</v>
      </c>
      <c r="AE199" s="3">
        <f t="shared" ref="AE199:AE200" si="1207">B199-B198</f>
        <v>2158</v>
      </c>
      <c r="AF199" s="3">
        <f t="shared" ref="AF199:AF200" si="1208">E199-E198</f>
        <v>65</v>
      </c>
      <c r="AG199" s="3">
        <f t="shared" ref="AG199:AG200" si="1209">G199-G198</f>
        <v>49</v>
      </c>
      <c r="AH199" s="3">
        <f t="shared" ref="AH199:AH200" si="1210">H199-H198</f>
        <v>15</v>
      </c>
      <c r="AI199" s="3">
        <f t="shared" ref="AI199:AI200" si="1211">J199-J198</f>
        <v>-1</v>
      </c>
      <c r="AJ199" s="3">
        <f t="shared" ref="AJ199:AJ200" si="1212">M199-M198</f>
        <v>34</v>
      </c>
      <c r="AK199" s="3">
        <f t="shared" ref="AK199:AK200" si="1213">N199-N198</f>
        <v>14</v>
      </c>
      <c r="AL199" s="3">
        <f t="shared" ref="AL199:AL200" si="1214">O199-O198</f>
        <v>2</v>
      </c>
      <c r="AM199" s="3"/>
      <c r="AN199" s="3">
        <f t="shared" ref="AN199:AN200" si="1215">AE199-AF199</f>
        <v>2093</v>
      </c>
      <c r="AO199" s="3">
        <f t="shared" ref="AO199:AO200" si="1216">AF199</f>
        <v>65</v>
      </c>
      <c r="AQ199" s="6">
        <f t="shared" ref="AQ199:AQ200" si="1217">(B199-B198)/B198</f>
        <v>5.3858709487418829E-3</v>
      </c>
      <c r="AR199" s="6">
        <f t="shared" ref="AR199:AR200" si="1218">(E199-E198)/E198</f>
        <v>1.2402213318069072E-2</v>
      </c>
      <c r="AS199" s="6">
        <f t="shared" ref="AS199:AS200" si="1219">(G199-G198)/G198</f>
        <v>2.7328499721137756E-2</v>
      </c>
      <c r="AT199" s="6">
        <f t="shared" ref="AT199:AT200" si="1220">(H199-H198)/H198</f>
        <v>0.10948905109489052</v>
      </c>
      <c r="AU199" s="6">
        <f t="shared" ref="AU199:AU200" si="1221">(J199-J198)/J198</f>
        <v>-5.8823529411764705E-2</v>
      </c>
      <c r="AV199" s="6">
        <f t="shared" ref="AV199:AV200" si="1222">(M199-M198)/M198</f>
        <v>2.0531400966183576E-2</v>
      </c>
      <c r="AW199" s="6">
        <f t="shared" ref="AW199:AW200" si="1223">(N199-N198)/N198</f>
        <v>4.4331855604813177E-3</v>
      </c>
      <c r="AX199" s="6">
        <f t="shared" ref="AX199:AX200" si="1224">(O199-O198)/O198</f>
        <v>6.8965517241379309E-3</v>
      </c>
      <c r="AZ199" s="2">
        <f t="shared" ref="AZ199:AZ200" si="1225">E199/B199</f>
        <v>1.3171613261972614E-2</v>
      </c>
      <c r="BA199" s="17">
        <f t="shared" ref="BA199:BA200" si="1226">AF199/AE199</f>
        <v>3.0120481927710843E-2</v>
      </c>
      <c r="BB199" s="2">
        <f t="shared" ref="BB199:BB230" si="1227">H199/E199</f>
        <v>2.8646814926498305E-2</v>
      </c>
      <c r="BC199" s="2">
        <f t="shared" ref="BC199:BC230" si="1228">(H199-J199)/E199</f>
        <v>2.5631360723709008E-2</v>
      </c>
      <c r="BD199" s="2">
        <f t="shared" ref="BD199:BD230" si="1229">J199/E199</f>
        <v>3.0154542027892952E-3</v>
      </c>
      <c r="BE199" s="2">
        <f t="shared" ref="BE199:BE230" si="1230">M199/E199</f>
        <v>0.31850735016961929</v>
      </c>
      <c r="BF199" s="2">
        <f t="shared" ref="BF199:BF230" si="1231">N199/E199</f>
        <v>0.59781379570297777</v>
      </c>
      <c r="BG199" s="2">
        <f t="shared" ref="BG199:BG230" si="1232">O199/E199</f>
        <v>5.5032039200904638E-2</v>
      </c>
      <c r="BH199" s="2">
        <f t="shared" si="1038"/>
        <v>7.38327904451683E-2</v>
      </c>
      <c r="BI199" s="2">
        <f t="shared" si="1039"/>
        <v>8.6862106406080351E-3</v>
      </c>
      <c r="BJ199" s="2">
        <f t="shared" si="1040"/>
        <v>0.91748099891422363</v>
      </c>
    </row>
    <row r="200" spans="1:62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1201"/>
        <v>158</v>
      </c>
      <c r="R200">
        <f t="shared" si="1202"/>
        <v>3622</v>
      </c>
      <c r="Z200">
        <f t="shared" si="1203"/>
        <v>3172</v>
      </c>
      <c r="AA200">
        <f t="shared" si="1204"/>
        <v>1761</v>
      </c>
      <c r="AB200">
        <f t="shared" si="1205"/>
        <v>158</v>
      </c>
      <c r="AC200">
        <f t="shared" si="1206"/>
        <v>292</v>
      </c>
      <c r="AE200" s="3">
        <f t="shared" si="1207"/>
        <v>4327</v>
      </c>
      <c r="AF200" s="3">
        <f t="shared" si="1208"/>
        <v>77</v>
      </c>
      <c r="AG200" s="3">
        <f t="shared" si="1209"/>
        <v>77</v>
      </c>
      <c r="AH200" s="3">
        <f t="shared" si="1210"/>
        <v>6</v>
      </c>
      <c r="AI200" s="3">
        <f t="shared" si="1211"/>
        <v>1</v>
      </c>
      <c r="AJ200" s="3">
        <f t="shared" si="1212"/>
        <v>71</v>
      </c>
      <c r="AK200" s="3">
        <f t="shared" si="1213"/>
        <v>0</v>
      </c>
      <c r="AL200" s="3">
        <f t="shared" si="1214"/>
        <v>0</v>
      </c>
      <c r="AM200" s="3"/>
      <c r="AN200" s="3">
        <f t="shared" si="1215"/>
        <v>4250</v>
      </c>
      <c r="AO200" s="3">
        <f t="shared" si="1216"/>
        <v>77</v>
      </c>
      <c r="AQ200" s="6">
        <f t="shared" si="1217"/>
        <v>1.0741343871947889E-2</v>
      </c>
      <c r="AR200" s="6">
        <f t="shared" si="1218"/>
        <v>1.4511873350923483E-2</v>
      </c>
      <c r="AS200" s="6">
        <f t="shared" si="1219"/>
        <v>4.1802388707926165E-2</v>
      </c>
      <c r="AT200" s="6">
        <f t="shared" si="1220"/>
        <v>3.9473684210526314E-2</v>
      </c>
      <c r="AU200" s="6">
        <f t="shared" si="1221"/>
        <v>6.25E-2</v>
      </c>
      <c r="AV200" s="6">
        <f t="shared" si="1222"/>
        <v>4.2011834319526625E-2</v>
      </c>
      <c r="AW200" s="6">
        <f t="shared" si="1223"/>
        <v>0</v>
      </c>
      <c r="AX200" s="6">
        <f t="shared" si="1224"/>
        <v>0</v>
      </c>
      <c r="AZ200" s="2">
        <f t="shared" si="1225"/>
        <v>1.3220749429589623E-2</v>
      </c>
      <c r="BA200" s="17">
        <f t="shared" si="1226"/>
        <v>1.7795239195747631E-2</v>
      </c>
      <c r="BB200" s="2">
        <f t="shared" si="1227"/>
        <v>2.9351662641649637E-2</v>
      </c>
      <c r="BC200" s="2">
        <f t="shared" si="1228"/>
        <v>2.6193572357421511E-2</v>
      </c>
      <c r="BD200" s="2">
        <f t="shared" si="1229"/>
        <v>3.1580902842281255E-3</v>
      </c>
      <c r="BE200" s="2">
        <f t="shared" si="1230"/>
        <v>0.32714099944268993</v>
      </c>
      <c r="BF200" s="2">
        <f t="shared" si="1231"/>
        <v>0.58926249303362432</v>
      </c>
      <c r="BG200" s="2">
        <f t="shared" si="1232"/>
        <v>5.4244844882036042E-2</v>
      </c>
      <c r="BH200" s="2">
        <f t="shared" si="1038"/>
        <v>7.3475768629494523E-2</v>
      </c>
      <c r="BI200" s="2">
        <f t="shared" si="1039"/>
        <v>8.8587806149035952E-3</v>
      </c>
      <c r="BJ200" s="2">
        <f t="shared" si="1040"/>
        <v>0.91766545075560191</v>
      </c>
    </row>
    <row r="201" spans="1:62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1201"/>
        <v>171</v>
      </c>
      <c r="R201">
        <f t="shared" si="1202"/>
        <v>3656</v>
      </c>
      <c r="Z201">
        <f t="shared" si="1203"/>
        <v>3190</v>
      </c>
      <c r="AA201">
        <f t="shared" si="1204"/>
        <v>1817</v>
      </c>
      <c r="AB201">
        <f t="shared" si="1205"/>
        <v>171</v>
      </c>
      <c r="AC201">
        <f t="shared" si="1206"/>
        <v>295</v>
      </c>
      <c r="AE201" s="3">
        <f t="shared" ref="AE201" si="1233">B201-B200</f>
        <v>5809</v>
      </c>
      <c r="AF201" s="3">
        <f t="shared" ref="AF201" si="1234">E201-E200</f>
        <v>90</v>
      </c>
      <c r="AG201" s="3">
        <f t="shared" ref="AG201" si="1235">G201-G200</f>
        <v>69</v>
      </c>
      <c r="AH201" s="3">
        <f t="shared" ref="AH201" si="1236">H201-H200</f>
        <v>13</v>
      </c>
      <c r="AI201" s="3">
        <f t="shared" ref="AI201" si="1237">J201-J200</f>
        <v>-1</v>
      </c>
      <c r="AJ201" s="3">
        <f t="shared" ref="AJ201" si="1238">M201-M200</f>
        <v>56</v>
      </c>
      <c r="AK201" s="3">
        <f t="shared" ref="AK201" si="1239">N201-N200</f>
        <v>18</v>
      </c>
      <c r="AL201" s="3">
        <f t="shared" ref="AL201" si="1240">O201-O200</f>
        <v>3</v>
      </c>
      <c r="AM201" s="3"/>
      <c r="AN201" s="3">
        <f t="shared" ref="AN201" si="1241">AE201-AF201</f>
        <v>5719</v>
      </c>
      <c r="AO201" s="3">
        <f t="shared" ref="AO201" si="1242">AF201</f>
        <v>90</v>
      </c>
      <c r="AQ201" s="6">
        <f t="shared" ref="AQ201" si="1243">(B201-B200)/B200</f>
        <v>1.4267013456527238E-2</v>
      </c>
      <c r="AR201" s="6">
        <f t="shared" ref="AR201" si="1244">(E201-E200)/E200</f>
        <v>1.6719301504737136E-2</v>
      </c>
      <c r="AS201" s="6">
        <f t="shared" ref="AS201" si="1245">(G201-G200)/G200</f>
        <v>3.5956227201667537E-2</v>
      </c>
      <c r="AT201" s="6">
        <f t="shared" ref="AT201" si="1246">(H201-H200)/H200</f>
        <v>8.2278481012658222E-2</v>
      </c>
      <c r="AU201" s="6">
        <f t="shared" ref="AU201" si="1247">(J201-J200)/J200</f>
        <v>-5.8823529411764705E-2</v>
      </c>
      <c r="AV201" s="6">
        <f t="shared" ref="AV201" si="1248">(M201-M200)/M200</f>
        <v>3.1800113571834182E-2</v>
      </c>
      <c r="AW201" s="6">
        <f t="shared" ref="AW201" si="1249">(N201-N200)/N200</f>
        <v>5.6746532156368226E-3</v>
      </c>
      <c r="AX201" s="6">
        <f t="shared" ref="AX201" si="1250">(O201-O200)/O200</f>
        <v>1.0273972602739725E-2</v>
      </c>
      <c r="AZ201" s="2">
        <f t="shared" ref="AZ201" si="1251">E201/B201</f>
        <v>1.3252714469746133E-2</v>
      </c>
      <c r="BA201" s="17">
        <f t="shared" ref="BA201" si="1252">AF201/AE201</f>
        <v>1.5493200206576003E-2</v>
      </c>
      <c r="BB201" s="2">
        <f t="shared" si="1227"/>
        <v>3.1244290151653573E-2</v>
      </c>
      <c r="BC201" s="2">
        <f t="shared" si="1228"/>
        <v>2.8320847798282478E-2</v>
      </c>
      <c r="BD201" s="2">
        <f t="shared" si="1229"/>
        <v>2.9234423533710946E-3</v>
      </c>
      <c r="BE201" s="2">
        <f t="shared" si="1230"/>
        <v>0.33199342225470491</v>
      </c>
      <c r="BF201" s="2">
        <f t="shared" si="1231"/>
        <v>0.58286131920336193</v>
      </c>
      <c r="BG201" s="2">
        <f t="shared" si="1232"/>
        <v>5.3900968390279552E-2</v>
      </c>
      <c r="BH201" s="2">
        <f t="shared" si="1038"/>
        <v>7.7967806841046275E-2</v>
      </c>
      <c r="BI201" s="2">
        <f t="shared" si="1039"/>
        <v>8.0482897384305842E-3</v>
      </c>
      <c r="BJ201" s="2">
        <f t="shared" si="1040"/>
        <v>0.91398390342052316</v>
      </c>
    </row>
    <row r="202" spans="1:62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1201"/>
        <v>187</v>
      </c>
      <c r="R202">
        <f t="shared" si="1202"/>
        <v>3713</v>
      </c>
      <c r="Z202">
        <f t="shared" si="1203"/>
        <v>3231</v>
      </c>
      <c r="AA202">
        <f t="shared" si="1204"/>
        <v>1856</v>
      </c>
      <c r="AB202">
        <f t="shared" si="1205"/>
        <v>187</v>
      </c>
      <c r="AC202">
        <f t="shared" si="1206"/>
        <v>295</v>
      </c>
      <c r="AE202" s="3">
        <f t="shared" ref="AE202" si="1253">B202-B201</f>
        <v>5498</v>
      </c>
      <c r="AF202" s="3">
        <f t="shared" ref="AF202" si="1254">E202-E201</f>
        <v>96</v>
      </c>
      <c r="AG202" s="3">
        <f t="shared" ref="AG202" si="1255">G202-G201</f>
        <v>55</v>
      </c>
      <c r="AH202" s="3">
        <f t="shared" ref="AH202" si="1256">H202-H201</f>
        <v>16</v>
      </c>
      <c r="AI202" s="3">
        <f t="shared" ref="AI202" si="1257">J202-J201</f>
        <v>-2</v>
      </c>
      <c r="AJ202" s="3">
        <f t="shared" ref="AJ202" si="1258">M202-M201</f>
        <v>39</v>
      </c>
      <c r="AK202" s="3">
        <f t="shared" ref="AK202" si="1259">N202-N201</f>
        <v>41</v>
      </c>
      <c r="AL202" s="3">
        <f t="shared" ref="AL202" si="1260">O202-O201</f>
        <v>0</v>
      </c>
      <c r="AM202" s="3"/>
      <c r="AN202" s="3">
        <f t="shared" ref="AN202" si="1261">AE202-AF202</f>
        <v>5402</v>
      </c>
      <c r="AO202" s="3">
        <f t="shared" ref="AO202" si="1262">AF202</f>
        <v>96</v>
      </c>
      <c r="AQ202" s="6">
        <f t="shared" ref="AQ202" si="1263">(B202-B201)/B201</f>
        <v>1.3313251261586742E-2</v>
      </c>
      <c r="AR202" s="6">
        <f t="shared" ref="AR202" si="1264">(E202-E201)/E201</f>
        <v>1.7540654120226568E-2</v>
      </c>
      <c r="AS202" s="6">
        <f t="shared" ref="AS202" si="1265">(G202-G201)/G201</f>
        <v>2.7665995975855132E-2</v>
      </c>
      <c r="AT202" s="6">
        <f t="shared" ref="AT202" si="1266">(H202-H201)/H201</f>
        <v>9.3567251461988299E-2</v>
      </c>
      <c r="AU202" s="6">
        <f t="shared" ref="AU202" si="1267">(J202-J201)/J201</f>
        <v>-0.125</v>
      </c>
      <c r="AV202" s="6">
        <f t="shared" ref="AV202" si="1268">(M202-M201)/M201</f>
        <v>2.1463951568519539E-2</v>
      </c>
      <c r="AW202" s="6">
        <f t="shared" ref="AW202" si="1269">(N202-N201)/N201</f>
        <v>1.2852664576802508E-2</v>
      </c>
      <c r="AX202" s="6">
        <f t="shared" ref="AX202" si="1270">(O202-O201)/O201</f>
        <v>0</v>
      </c>
      <c r="AZ202" s="2">
        <f t="shared" ref="AZ202" si="1271">E202/B202</f>
        <v>1.3308002963175377E-2</v>
      </c>
      <c r="BA202" s="17">
        <f t="shared" ref="BA202" si="1272">AF202/AE202</f>
        <v>1.746089487086213E-2</v>
      </c>
      <c r="BB202" s="2">
        <f t="shared" si="1227"/>
        <v>3.3578739450529721E-2</v>
      </c>
      <c r="BC202" s="2">
        <f t="shared" si="1228"/>
        <v>3.1064823128030168E-2</v>
      </c>
      <c r="BD202" s="2">
        <f t="shared" si="1229"/>
        <v>2.5139163224995511E-3</v>
      </c>
      <c r="BE202" s="2">
        <f t="shared" si="1230"/>
        <v>0.33327347818279762</v>
      </c>
      <c r="BF202" s="2">
        <f t="shared" si="1231"/>
        <v>0.58017597414257494</v>
      </c>
      <c r="BG202" s="2">
        <f t="shared" si="1232"/>
        <v>5.2971808224097687E-2</v>
      </c>
      <c r="BH202" s="2">
        <f t="shared" si="1038"/>
        <v>8.4679393049437099E-2</v>
      </c>
      <c r="BI202" s="2">
        <f t="shared" si="1039"/>
        <v>6.8526676456191872E-3</v>
      </c>
      <c r="BJ202" s="2">
        <f t="shared" si="1040"/>
        <v>0.90846793930494374</v>
      </c>
    </row>
    <row r="203" spans="1:62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1201"/>
        <v>194</v>
      </c>
      <c r="R203">
        <f t="shared" si="1202"/>
        <v>3785</v>
      </c>
      <c r="Z203">
        <f t="shared" si="1203"/>
        <v>3295</v>
      </c>
      <c r="AA203">
        <f t="shared" si="1204"/>
        <v>1963</v>
      </c>
      <c r="AB203">
        <f t="shared" si="1205"/>
        <v>194</v>
      </c>
      <c r="AC203">
        <f t="shared" si="1206"/>
        <v>296</v>
      </c>
      <c r="AE203" s="3">
        <f t="shared" ref="AE203" si="1273">B203-B202</f>
        <v>6329</v>
      </c>
      <c r="AF203" s="3">
        <f t="shared" ref="AF203" si="1274">E203-E202</f>
        <v>179</v>
      </c>
      <c r="AG203" s="3">
        <f t="shared" ref="AG203" si="1275">G203-G202</f>
        <v>114</v>
      </c>
      <c r="AH203" s="3">
        <f t="shared" ref="AH203" si="1276">H203-H202</f>
        <v>7</v>
      </c>
      <c r="AI203" s="3">
        <f t="shared" ref="AI203" si="1277">J203-J202</f>
        <v>1</v>
      </c>
      <c r="AJ203" s="3">
        <f t="shared" ref="AJ203" si="1278">M203-M202</f>
        <v>107</v>
      </c>
      <c r="AK203" s="3">
        <f t="shared" ref="AK203" si="1279">N203-N202</f>
        <v>64</v>
      </c>
      <c r="AL203" s="3">
        <f t="shared" ref="AL203" si="1280">O203-O202</f>
        <v>1</v>
      </c>
      <c r="AM203" s="3"/>
      <c r="AN203" s="3">
        <f t="shared" ref="AN203" si="1281">AE203-AF203</f>
        <v>6150</v>
      </c>
      <c r="AO203" s="3">
        <f t="shared" ref="AO203" si="1282">AF203</f>
        <v>179</v>
      </c>
      <c r="AQ203" s="6">
        <f t="shared" ref="AQ203" si="1283">(B203-B202)/B202</f>
        <v>1.5124142710349607E-2</v>
      </c>
      <c r="AR203" s="6">
        <f t="shared" ref="AR203" si="1284">(E203-E202)/E202</f>
        <v>3.2142215837672829E-2</v>
      </c>
      <c r="AS203" s="6">
        <f t="shared" ref="AS203" si="1285">(G203-G202)/G202</f>
        <v>5.5800293685756244E-2</v>
      </c>
      <c r="AT203" s="6">
        <f t="shared" ref="AT203" si="1286">(H203-H202)/H202</f>
        <v>3.7433155080213901E-2</v>
      </c>
      <c r="AU203" s="6">
        <f t="shared" ref="AU203" si="1287">(J203-J202)/J202</f>
        <v>7.1428571428571425E-2</v>
      </c>
      <c r="AV203" s="6">
        <f t="shared" ref="AV203" si="1288">(M203-M202)/M202</f>
        <v>5.7650862068965518E-2</v>
      </c>
      <c r="AW203" s="6">
        <f t="shared" ref="AW203" si="1289">(N203-N202)/N202</f>
        <v>1.9808108944599195E-2</v>
      </c>
      <c r="AX203" s="6">
        <f t="shared" ref="AX203" si="1290">(O203-O202)/O202</f>
        <v>3.3898305084745762E-3</v>
      </c>
      <c r="AZ203" s="2">
        <f t="shared" ref="AZ203" si="1291">E203/B203</f>
        <v>1.3531105299212098E-2</v>
      </c>
      <c r="BA203" s="17">
        <f t="shared" ref="BA203" si="1292">AF203/AE203</f>
        <v>2.8282509085163533E-2</v>
      </c>
      <c r="BB203" s="2">
        <f t="shared" si="1227"/>
        <v>3.3750869867780101E-2</v>
      </c>
      <c r="BC203" s="2">
        <f t="shared" si="1228"/>
        <v>3.1141266527487822E-2</v>
      </c>
      <c r="BD203" s="2">
        <f t="shared" si="1229"/>
        <v>2.6096033402922755E-3</v>
      </c>
      <c r="BE203" s="2">
        <f t="shared" si="1230"/>
        <v>0.34151009046624914</v>
      </c>
      <c r="BF203" s="2">
        <f t="shared" si="1231"/>
        <v>0.57324286708420324</v>
      </c>
      <c r="BG203" s="2">
        <f t="shared" si="1232"/>
        <v>5.1496172581767571E-2</v>
      </c>
      <c r="BH203" s="2">
        <f t="shared" si="1038"/>
        <v>8.298562818729717E-2</v>
      </c>
      <c r="BI203" s="2">
        <f t="shared" si="1039"/>
        <v>6.954102920723227E-3</v>
      </c>
      <c r="BJ203" s="2">
        <f t="shared" si="1040"/>
        <v>0.91006026889197955</v>
      </c>
    </row>
    <row r="204" spans="1:62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1201"/>
        <v>204</v>
      </c>
      <c r="R204">
        <f t="shared" si="1202"/>
        <v>3818</v>
      </c>
      <c r="Z204">
        <f t="shared" si="1203"/>
        <v>3318</v>
      </c>
      <c r="AA204">
        <f t="shared" si="1204"/>
        <v>2028</v>
      </c>
      <c r="AB204">
        <f t="shared" si="1205"/>
        <v>204</v>
      </c>
      <c r="AC204">
        <f t="shared" si="1206"/>
        <v>296</v>
      </c>
      <c r="AE204" s="3">
        <f t="shared" ref="AE204" si="1293">B204-B203</f>
        <v>4344</v>
      </c>
      <c r="AF204" s="3">
        <f t="shared" ref="AF204" si="1294">E204-E203</f>
        <v>98</v>
      </c>
      <c r="AG204" s="3">
        <f t="shared" ref="AG204" si="1295">G204-G203</f>
        <v>75</v>
      </c>
      <c r="AH204" s="3">
        <f t="shared" ref="AH204" si="1296">H204-H203</f>
        <v>10</v>
      </c>
      <c r="AI204" s="3">
        <f t="shared" ref="AI204" si="1297">J204-J203</f>
        <v>-2</v>
      </c>
      <c r="AJ204" s="3">
        <f t="shared" ref="AJ204" si="1298">M204-M203</f>
        <v>65</v>
      </c>
      <c r="AK204" s="3">
        <f t="shared" ref="AK204" si="1299">N204-N203</f>
        <v>23</v>
      </c>
      <c r="AL204" s="3">
        <f t="shared" ref="AL204" si="1300">O204-O203</f>
        <v>0</v>
      </c>
      <c r="AM204" s="3"/>
      <c r="AN204" s="3">
        <f t="shared" ref="AN204" si="1301">AE204-AF204</f>
        <v>4246</v>
      </c>
      <c r="AO204" s="3">
        <f t="shared" ref="AO204" si="1302">AF204</f>
        <v>98</v>
      </c>
      <c r="AQ204" s="6">
        <f t="shared" ref="AQ204" si="1303">(B204-B203)/B203</f>
        <v>1.0226012773099749E-2</v>
      </c>
      <c r="AR204" s="6">
        <f t="shared" ref="AR204" si="1304">(E204-E203)/E203</f>
        <v>1.7049408489909535E-2</v>
      </c>
      <c r="AS204" s="6">
        <f t="shared" ref="AS204" si="1305">(G204-G203)/G203</f>
        <v>3.4770514603616132E-2</v>
      </c>
      <c r="AT204" s="6">
        <f t="shared" ref="AT204" si="1306">(H204-H203)/H203</f>
        <v>5.1546391752577317E-2</v>
      </c>
      <c r="AU204" s="6">
        <f t="shared" ref="AU204" si="1307">(J204-J203)/J203</f>
        <v>-0.13333333333333333</v>
      </c>
      <c r="AV204" s="6">
        <f t="shared" ref="AV204" si="1308">(M204-M203)/M203</f>
        <v>3.3112582781456956E-2</v>
      </c>
      <c r="AW204" s="6">
        <f t="shared" ref="AW204" si="1309">(N204-N203)/N203</f>
        <v>6.9802731411229132E-3</v>
      </c>
      <c r="AX204" s="6">
        <f t="shared" ref="AX204" si="1310">(O204-O203)/O203</f>
        <v>0</v>
      </c>
      <c r="AZ204" s="2">
        <f t="shared" ref="AZ204" si="1311">E204/B204</f>
        <v>1.3622498794108257E-2</v>
      </c>
      <c r="BA204" s="17">
        <f t="shared" ref="BA204" si="1312">AF204/AE204</f>
        <v>2.2559852670349909E-2</v>
      </c>
      <c r="BB204" s="2">
        <f t="shared" si="1227"/>
        <v>3.4895655148819704E-2</v>
      </c>
      <c r="BC204" s="2">
        <f t="shared" si="1228"/>
        <v>3.267191241874786E-2</v>
      </c>
      <c r="BD204" s="2">
        <f t="shared" si="1229"/>
        <v>2.223742730071844E-3</v>
      </c>
      <c r="BE204" s="2">
        <f t="shared" si="1230"/>
        <v>0.34690386589120764</v>
      </c>
      <c r="BF204" s="2">
        <f t="shared" si="1231"/>
        <v>0.56756756756756754</v>
      </c>
      <c r="BG204" s="2">
        <f t="shared" si="1232"/>
        <v>5.0632911392405063E-2</v>
      </c>
      <c r="BH204" s="2">
        <f t="shared" si="1038"/>
        <v>8.5573476702508963E-2</v>
      </c>
      <c r="BI204" s="2">
        <f t="shared" si="1039"/>
        <v>5.8243727598566311E-3</v>
      </c>
      <c r="BJ204" s="2">
        <f t="shared" si="1040"/>
        <v>0.90860215053763438</v>
      </c>
    </row>
    <row r="205" spans="1:62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1201"/>
        <v>207</v>
      </c>
      <c r="R205">
        <f t="shared" si="1202"/>
        <v>3853</v>
      </c>
      <c r="Z205">
        <f t="shared" si="1203"/>
        <v>3350</v>
      </c>
      <c r="AA205">
        <f t="shared" si="1204"/>
        <v>2109</v>
      </c>
      <c r="AB205">
        <f t="shared" si="1205"/>
        <v>207</v>
      </c>
      <c r="AC205">
        <f t="shared" si="1206"/>
        <v>296</v>
      </c>
      <c r="AE205" s="3">
        <f t="shared" ref="AE205" si="1313">B205-B204</f>
        <v>3120</v>
      </c>
      <c r="AF205" s="3">
        <f t="shared" ref="AF205" si="1314">E205-E204</f>
        <v>116</v>
      </c>
      <c r="AG205" s="3">
        <f t="shared" ref="AG205" si="1315">G205-G204</f>
        <v>84</v>
      </c>
      <c r="AH205" s="3">
        <f t="shared" ref="AH205" si="1316">H205-H204</f>
        <v>3</v>
      </c>
      <c r="AI205" s="3">
        <f t="shared" ref="AI205" si="1317">J205-J204</f>
        <v>0</v>
      </c>
      <c r="AJ205" s="3">
        <f t="shared" ref="AJ205" si="1318">M205-M204</f>
        <v>81</v>
      </c>
      <c r="AK205" s="3">
        <f t="shared" ref="AK205" si="1319">N205-N204</f>
        <v>32</v>
      </c>
      <c r="AL205" s="3">
        <f t="shared" ref="AL205" si="1320">O205-O204</f>
        <v>0</v>
      </c>
      <c r="AM205" s="3"/>
      <c r="AN205" s="3">
        <f t="shared" ref="AN205" si="1321">AE205-AF205</f>
        <v>3004</v>
      </c>
      <c r="AO205" s="3">
        <f t="shared" ref="AO205" si="1322">AF205</f>
        <v>116</v>
      </c>
      <c r="AQ205" s="6">
        <f t="shared" ref="AQ205" si="1323">(B205-B204)/B204</f>
        <v>7.2703038381145679E-3</v>
      </c>
      <c r="AR205" s="6">
        <f t="shared" ref="AR205" si="1324">(E205-E204)/E204</f>
        <v>1.9842627437564146E-2</v>
      </c>
      <c r="AS205" s="6">
        <f t="shared" ref="AS205" si="1325">(G205-G204)/G204</f>
        <v>3.7634408602150539E-2</v>
      </c>
      <c r="AT205" s="6">
        <f t="shared" ref="AT205" si="1326">(H205-H204)/H204</f>
        <v>1.4705882352941176E-2</v>
      </c>
      <c r="AU205" s="6">
        <f t="shared" ref="AU205" si="1327">(J205-J204)/J204</f>
        <v>0</v>
      </c>
      <c r="AV205" s="6">
        <f t="shared" ref="AV205" si="1328">(M205-M204)/M204</f>
        <v>3.9940828402366867E-2</v>
      </c>
      <c r="AW205" s="6">
        <f t="shared" ref="AW205" si="1329">(N205-N204)/N204</f>
        <v>9.6443640747438213E-3</v>
      </c>
      <c r="AX205" s="6">
        <f t="shared" ref="AX205" si="1330">(O205-O204)/O204</f>
        <v>0</v>
      </c>
      <c r="AZ205" s="2">
        <f t="shared" ref="AZ205" si="1331">E205/B205</f>
        <v>1.3792529085302235E-2</v>
      </c>
      <c r="BA205" s="17">
        <f t="shared" ref="BA205" si="1332">AF205/AE205</f>
        <v>3.7179487179487179E-2</v>
      </c>
      <c r="BB205" s="2">
        <f t="shared" si="1227"/>
        <v>3.4719892653471987E-2</v>
      </c>
      <c r="BC205" s="2">
        <f t="shared" si="1228"/>
        <v>3.2539416303253944E-2</v>
      </c>
      <c r="BD205" s="2">
        <f t="shared" si="1229"/>
        <v>2.1804763502180475E-3</v>
      </c>
      <c r="BE205" s="2">
        <f t="shared" si="1230"/>
        <v>0.35374035558537403</v>
      </c>
      <c r="BF205" s="2">
        <f t="shared" si="1231"/>
        <v>0.56189198255618922</v>
      </c>
      <c r="BG205" s="2">
        <f t="shared" si="1232"/>
        <v>4.9647769204964776E-2</v>
      </c>
      <c r="BH205" s="2">
        <f t="shared" si="1038"/>
        <v>8.376511226252159E-2</v>
      </c>
      <c r="BI205" s="2">
        <f t="shared" si="1039"/>
        <v>5.6131260794473233E-3</v>
      </c>
      <c r="BJ205" s="2">
        <f t="shared" si="1040"/>
        <v>0.9106217616580311</v>
      </c>
    </row>
    <row r="206" spans="1:62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1201"/>
        <v>217</v>
      </c>
      <c r="R206">
        <f t="shared" si="1202"/>
        <v>3906</v>
      </c>
      <c r="Z206">
        <f t="shared" si="1203"/>
        <v>3390</v>
      </c>
      <c r="AA206">
        <f t="shared" si="1204"/>
        <v>2131</v>
      </c>
      <c r="AB206">
        <f t="shared" si="1205"/>
        <v>217</v>
      </c>
      <c r="AC206">
        <f t="shared" si="1206"/>
        <v>299</v>
      </c>
      <c r="AE206" s="3">
        <f t="shared" ref="AE206" si="1333">B206-B205</f>
        <v>3102</v>
      </c>
      <c r="AF206" s="3">
        <f t="shared" ref="AF206" si="1334">E206-E205</f>
        <v>75</v>
      </c>
      <c r="AG206" s="3">
        <f t="shared" ref="AG206" si="1335">G206-G205</f>
        <v>32</v>
      </c>
      <c r="AH206" s="3">
        <f t="shared" ref="AH206" si="1336">H206-H205</f>
        <v>10</v>
      </c>
      <c r="AI206" s="3">
        <f t="shared" ref="AI206" si="1337">J206-J205</f>
        <v>1</v>
      </c>
      <c r="AJ206" s="3">
        <f t="shared" ref="AJ206" si="1338">M206-M205</f>
        <v>22</v>
      </c>
      <c r="AK206" s="3">
        <f t="shared" ref="AK206" si="1339">N206-N205</f>
        <v>40</v>
      </c>
      <c r="AL206" s="3">
        <f t="shared" ref="AL206" si="1340">O206-O205</f>
        <v>3</v>
      </c>
      <c r="AM206" s="3"/>
      <c r="AN206" s="3">
        <f t="shared" ref="AN206" si="1341">AE206-AF206</f>
        <v>3027</v>
      </c>
      <c r="AO206" s="3">
        <f t="shared" ref="AO206" si="1342">AF206</f>
        <v>75</v>
      </c>
      <c r="AQ206" s="6">
        <f t="shared" ref="AQ206" si="1343">(B206-B205)/B205</f>
        <v>7.1761867196590964E-3</v>
      </c>
      <c r="AR206" s="6">
        <f t="shared" ref="AR206" si="1344">(E206-E205)/E205</f>
        <v>1.2579671251257966E-2</v>
      </c>
      <c r="AS206" s="6">
        <f t="shared" ref="AS206" si="1345">(G206-G205)/G205</f>
        <v>1.3816925734024179E-2</v>
      </c>
      <c r="AT206" s="6">
        <f t="shared" ref="AT206" si="1346">(H206-H205)/H205</f>
        <v>4.8309178743961352E-2</v>
      </c>
      <c r="AU206" s="6">
        <f t="shared" ref="AU206" si="1347">(J206-J205)/J205</f>
        <v>7.6923076923076927E-2</v>
      </c>
      <c r="AV206" s="6">
        <f t="shared" ref="AV206" si="1348">(M206-M205)/M205</f>
        <v>1.0431484115694643E-2</v>
      </c>
      <c r="AW206" s="6">
        <f t="shared" ref="AW206" si="1349">(N206-N205)/N205</f>
        <v>1.1940298507462687E-2</v>
      </c>
      <c r="AX206" s="6">
        <f t="shared" ref="AX206" si="1350">(O206-O205)/O205</f>
        <v>1.0135135135135136E-2</v>
      </c>
      <c r="AZ206" s="2">
        <f t="shared" ref="AZ206" si="1351">E206/B206</f>
        <v>1.3866525788706029E-2</v>
      </c>
      <c r="BA206" s="17">
        <f t="shared" ref="BA206" si="1352">AF206/AE206</f>
        <v>2.4177949709864602E-2</v>
      </c>
      <c r="BB206" s="2">
        <f t="shared" si="1227"/>
        <v>3.5945005797581579E-2</v>
      </c>
      <c r="BC206" s="2">
        <f t="shared" si="1228"/>
        <v>3.3625973165479543E-2</v>
      </c>
      <c r="BD206" s="2">
        <f t="shared" si="1229"/>
        <v>2.3190326321020373E-3</v>
      </c>
      <c r="BE206" s="2">
        <f t="shared" si="1230"/>
        <v>0.35298989564353156</v>
      </c>
      <c r="BF206" s="2">
        <f t="shared" si="1231"/>
        <v>0.56153718734470759</v>
      </c>
      <c r="BG206" s="2">
        <f t="shared" si="1232"/>
        <v>4.9527911214179231E-2</v>
      </c>
      <c r="BH206" s="2">
        <f t="shared" si="1038"/>
        <v>8.6456558773424189E-2</v>
      </c>
      <c r="BI206" s="2">
        <f t="shared" si="1039"/>
        <v>5.96252129471891E-3</v>
      </c>
      <c r="BJ206" s="2">
        <f t="shared" si="1040"/>
        <v>0.90758091993185686</v>
      </c>
    </row>
    <row r="207" spans="1:62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1201"/>
        <v>239</v>
      </c>
      <c r="R207">
        <f t="shared" si="1202"/>
        <v>3994</v>
      </c>
      <c r="Z207">
        <f t="shared" si="1203"/>
        <v>3455</v>
      </c>
      <c r="AA207">
        <f t="shared" si="1204"/>
        <v>2151</v>
      </c>
      <c r="AB207">
        <f t="shared" si="1205"/>
        <v>239</v>
      </c>
      <c r="AC207">
        <f t="shared" si="1206"/>
        <v>300</v>
      </c>
      <c r="AE207" s="3">
        <f t="shared" ref="AE207" si="1353">B207-B206</f>
        <v>7008</v>
      </c>
      <c r="AF207" s="3">
        <f t="shared" ref="AF207" si="1354">E207-E206</f>
        <v>108</v>
      </c>
      <c r="AG207" s="3">
        <f t="shared" ref="AG207" si="1355">G207-G206</f>
        <v>42</v>
      </c>
      <c r="AH207" s="3">
        <f t="shared" ref="AH207" si="1356">H207-H206</f>
        <v>22</v>
      </c>
      <c r="AI207" s="3">
        <f t="shared" ref="AI207" si="1357">J207-J206</f>
        <v>1</v>
      </c>
      <c r="AJ207" s="3">
        <f t="shared" ref="AJ207" si="1358">M207-M206</f>
        <v>20</v>
      </c>
      <c r="AK207" s="3">
        <f t="shared" ref="AK207" si="1359">N207-N206</f>
        <v>65</v>
      </c>
      <c r="AL207" s="3">
        <f t="shared" ref="AL207" si="1360">O207-O206</f>
        <v>1</v>
      </c>
      <c r="AM207" s="3"/>
      <c r="AN207" s="3">
        <f t="shared" ref="AN207" si="1361">AE207-AF207</f>
        <v>6900</v>
      </c>
      <c r="AO207" s="3">
        <f t="shared" ref="AO207" si="1362">AF207</f>
        <v>108</v>
      </c>
      <c r="AQ207" s="6">
        <f t="shared" ref="AQ207" si="1363">(B207-B206)/B206</f>
        <v>1.6096838285117085E-2</v>
      </c>
      <c r="AR207" s="6">
        <f t="shared" ref="AR207" si="1364">(E207-E206)/E206</f>
        <v>1.7889680304787145E-2</v>
      </c>
      <c r="AS207" s="6">
        <f t="shared" ref="AS207" si="1365">(G207-G206)/G206</f>
        <v>1.7887563884156729E-2</v>
      </c>
      <c r="AT207" s="6">
        <f t="shared" ref="AT207" si="1366">(H207-H206)/H206</f>
        <v>0.10138248847926268</v>
      </c>
      <c r="AU207" s="6">
        <f t="shared" ref="AU207" si="1367">(J207-J206)/J206</f>
        <v>7.1428571428571425E-2</v>
      </c>
      <c r="AV207" s="6">
        <f t="shared" ref="AV207" si="1368">(M207-M206)/M206</f>
        <v>9.385265133740028E-3</v>
      </c>
      <c r="AW207" s="6">
        <f t="shared" ref="AW207" si="1369">(N207-N206)/N206</f>
        <v>1.9174041297935103E-2</v>
      </c>
      <c r="AX207" s="6">
        <f t="shared" ref="AX207" si="1370">(O207-O206)/O206</f>
        <v>3.3444816053511705E-3</v>
      </c>
      <c r="AZ207" s="2">
        <f t="shared" ref="AZ207" si="1371">E207/B207</f>
        <v>1.3890992443028848E-2</v>
      </c>
      <c r="BA207" s="17">
        <f t="shared" ref="BA207" si="1372">AF207/AE207</f>
        <v>1.5410958904109588E-2</v>
      </c>
      <c r="BB207" s="2">
        <f t="shared" si="1227"/>
        <v>3.8893409275834012E-2</v>
      </c>
      <c r="BC207" s="2">
        <f t="shared" si="1228"/>
        <v>3.6452400325467857E-2</v>
      </c>
      <c r="BD207" s="2">
        <f t="shared" si="1229"/>
        <v>2.4410089503661514E-3</v>
      </c>
      <c r="BE207" s="2">
        <f t="shared" si="1230"/>
        <v>0.35004068348250611</v>
      </c>
      <c r="BF207" s="2">
        <f t="shared" si="1231"/>
        <v>0.56224572823433683</v>
      </c>
      <c r="BG207" s="2">
        <f t="shared" si="1232"/>
        <v>4.8820179007323029E-2</v>
      </c>
      <c r="BH207" s="2">
        <f t="shared" si="1038"/>
        <v>9.372384937238494E-2</v>
      </c>
      <c r="BI207" s="2">
        <f t="shared" si="1039"/>
        <v>6.2761506276150627E-3</v>
      </c>
      <c r="BJ207" s="2">
        <f t="shared" si="1040"/>
        <v>0.9</v>
      </c>
    </row>
    <row r="208" spans="1:62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1201"/>
        <v>246</v>
      </c>
      <c r="R208">
        <f t="shared" si="1202"/>
        <v>4068</v>
      </c>
      <c r="Z208">
        <f t="shared" si="1203"/>
        <v>3519</v>
      </c>
      <c r="AA208">
        <f t="shared" si="1204"/>
        <v>2166</v>
      </c>
      <c r="AB208">
        <f t="shared" si="1205"/>
        <v>246</v>
      </c>
      <c r="AC208">
        <f t="shared" si="1206"/>
        <v>303</v>
      </c>
      <c r="AE208" s="3">
        <f t="shared" ref="AE208" si="1373">B208-B207</f>
        <v>6039</v>
      </c>
      <c r="AF208" s="3">
        <f t="shared" ref="AF208" si="1374">E208-E207</f>
        <v>89</v>
      </c>
      <c r="AG208" s="3">
        <f t="shared" ref="AG208" si="1375">G208-G207</f>
        <v>22</v>
      </c>
      <c r="AH208" s="3">
        <f t="shared" ref="AH208" si="1376">H208-H207</f>
        <v>7</v>
      </c>
      <c r="AI208" s="3">
        <f t="shared" ref="AI208" si="1377">J208-J207</f>
        <v>1</v>
      </c>
      <c r="AJ208" s="3">
        <f t="shared" ref="AJ208" si="1378">M208-M207</f>
        <v>15</v>
      </c>
      <c r="AK208" s="3">
        <f t="shared" ref="AK208" si="1379">N208-N207</f>
        <v>64</v>
      </c>
      <c r="AL208" s="3">
        <f t="shared" ref="AL208" si="1380">O208-O207</f>
        <v>3</v>
      </c>
      <c r="AM208" s="3"/>
      <c r="AN208" s="3">
        <f t="shared" ref="AN208" si="1381">AE208-AF208</f>
        <v>5950</v>
      </c>
      <c r="AO208" s="3">
        <f t="shared" ref="AO208" si="1382">AF208</f>
        <v>89</v>
      </c>
      <c r="AQ208" s="6">
        <f t="shared" ref="AQ208" si="1383">(B208-B207)/B207</f>
        <v>1.3651375649056339E-2</v>
      </c>
      <c r="AR208" s="6">
        <f t="shared" ref="AR208" si="1384">(E208-E207)/E207</f>
        <v>1.4483319772172498E-2</v>
      </c>
      <c r="AS208" s="6">
        <f t="shared" ref="AS208" si="1385">(G208-G207)/G207</f>
        <v>9.2050209205020925E-3</v>
      </c>
      <c r="AT208" s="6">
        <f t="shared" ref="AT208" si="1386">(H208-H207)/H207</f>
        <v>2.9288702928870293E-2</v>
      </c>
      <c r="AU208" s="6">
        <f t="shared" ref="AU208" si="1387">(J208-J207)/J207</f>
        <v>6.6666666666666666E-2</v>
      </c>
      <c r="AV208" s="6">
        <f t="shared" ref="AV208" si="1388">(M208-M207)/M207</f>
        <v>6.9735006973500697E-3</v>
      </c>
      <c r="AW208" s="6">
        <f t="shared" ref="AW208" si="1389">(N208-N207)/N207</f>
        <v>1.8523878437047756E-2</v>
      </c>
      <c r="AX208" s="6">
        <f t="shared" ref="AX208" si="1390">(O208-O207)/O207</f>
        <v>0.01</v>
      </c>
      <c r="AZ208" s="2">
        <f t="shared" ref="AZ208" si="1391">E208/B208</f>
        <v>1.3902393334701123E-2</v>
      </c>
      <c r="BA208" s="17">
        <f t="shared" ref="BA208" si="1392">AF208/AE208</f>
        <v>1.4737539327703263E-2</v>
      </c>
      <c r="BB208" s="2">
        <f t="shared" si="1227"/>
        <v>3.9461020211742061E-2</v>
      </c>
      <c r="BC208" s="2">
        <f t="shared" si="1228"/>
        <v>3.6894449791466152E-2</v>
      </c>
      <c r="BD208" s="2">
        <f t="shared" si="1229"/>
        <v>2.5665704202759063E-3</v>
      </c>
      <c r="BE208" s="2">
        <f t="shared" si="1230"/>
        <v>0.34744947064485082</v>
      </c>
      <c r="BF208" s="2">
        <f t="shared" si="1231"/>
        <v>0.56448508180943213</v>
      </c>
      <c r="BG208" s="2">
        <f t="shared" si="1232"/>
        <v>4.8604427333974978E-2</v>
      </c>
      <c r="BH208" s="2">
        <f t="shared" si="1038"/>
        <v>9.5356550580431174E-2</v>
      </c>
      <c r="BI208" s="2">
        <f t="shared" si="1039"/>
        <v>6.6334991708126038E-3</v>
      </c>
      <c r="BJ208" s="2">
        <f t="shared" si="1040"/>
        <v>0.89800995024875618</v>
      </c>
    </row>
    <row r="209" spans="1:62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1201"/>
        <v>253</v>
      </c>
      <c r="R209">
        <f t="shared" si="1202"/>
        <v>4151</v>
      </c>
      <c r="Z209">
        <f t="shared" si="1203"/>
        <v>3594</v>
      </c>
      <c r="AA209">
        <f t="shared" si="1204"/>
        <v>2208</v>
      </c>
      <c r="AB209">
        <f t="shared" si="1205"/>
        <v>253</v>
      </c>
      <c r="AC209">
        <f t="shared" si="1206"/>
        <v>304</v>
      </c>
      <c r="AE209" s="3">
        <f t="shared" ref="AE209" si="1393">B209-B208</f>
        <v>5169</v>
      </c>
      <c r="AF209" s="3">
        <f t="shared" ref="AF209" si="1394">E209-E208</f>
        <v>125</v>
      </c>
      <c r="AG209" s="3">
        <f t="shared" ref="AG209" si="1395">G209-G208</f>
        <v>49</v>
      </c>
      <c r="AH209" s="3">
        <f t="shared" ref="AH209" si="1396">H209-H208</f>
        <v>7</v>
      </c>
      <c r="AI209" s="3">
        <f t="shared" ref="AI209" si="1397">J209-J208</f>
        <v>0</v>
      </c>
      <c r="AJ209" s="3">
        <f t="shared" ref="AJ209" si="1398">M209-M208</f>
        <v>42</v>
      </c>
      <c r="AK209" s="3">
        <f t="shared" ref="AK209" si="1399">N209-N208</f>
        <v>75</v>
      </c>
      <c r="AL209" s="3">
        <f t="shared" ref="AL209" si="1400">O209-O208</f>
        <v>1</v>
      </c>
      <c r="AM209" s="3"/>
      <c r="AN209" s="3">
        <f t="shared" ref="AN209" si="1401">AE209-AF209</f>
        <v>5044</v>
      </c>
      <c r="AO209" s="3">
        <f t="shared" ref="AO209" si="1402">AF209</f>
        <v>125</v>
      </c>
      <c r="AQ209" s="6">
        <f t="shared" ref="AQ209" si="1403">(B209-B208)/B208</f>
        <v>1.152734538772379E-2</v>
      </c>
      <c r="AR209" s="6">
        <f t="shared" ref="AR209" si="1404">(E209-E208)/E208</f>
        <v>2.005133140840552E-2</v>
      </c>
      <c r="AS209" s="6">
        <f t="shared" ref="AS209" si="1405">(G209-G208)/G208</f>
        <v>2.03150912106136E-2</v>
      </c>
      <c r="AT209" s="6">
        <f t="shared" ref="AT209" si="1406">(H209-H208)/H208</f>
        <v>2.8455284552845527E-2</v>
      </c>
      <c r="AU209" s="6">
        <f t="shared" ref="AU209" si="1407">(J209-J208)/J208</f>
        <v>0</v>
      </c>
      <c r="AV209" s="6">
        <f t="shared" ref="AV209" si="1408">(M209-M208)/M208</f>
        <v>1.9390581717451522E-2</v>
      </c>
      <c r="AW209" s="6">
        <f t="shared" ref="AW209" si="1409">(N209-N208)/N208</f>
        <v>2.1312872975277068E-2</v>
      </c>
      <c r="AX209" s="6">
        <f t="shared" ref="AX209" si="1410">(O209-O208)/O208</f>
        <v>3.3003300330033004E-3</v>
      </c>
      <c r="AZ209" s="2">
        <f t="shared" ref="AZ209" si="1411">E209/B209</f>
        <v>1.4019546674133175E-2</v>
      </c>
      <c r="BA209" s="17">
        <f t="shared" ref="BA209" si="1412">AF209/AE209</f>
        <v>2.4182627200619075E-2</v>
      </c>
      <c r="BB209" s="2">
        <f t="shared" si="1227"/>
        <v>3.978612989463752E-2</v>
      </c>
      <c r="BC209" s="2">
        <f t="shared" si="1228"/>
        <v>3.7270011008020132E-2</v>
      </c>
      <c r="BD209" s="2">
        <f t="shared" si="1229"/>
        <v>2.5161188866173927E-3</v>
      </c>
      <c r="BE209" s="2">
        <f t="shared" si="1230"/>
        <v>0.34722440635320018</v>
      </c>
      <c r="BF209" s="2">
        <f t="shared" si="1231"/>
        <v>0.56518320490643181</v>
      </c>
      <c r="BG209" s="2">
        <f t="shared" si="1232"/>
        <v>4.7806258845730462E-2</v>
      </c>
      <c r="BH209" s="2">
        <f t="shared" si="1038"/>
        <v>9.6302316131653798E-2</v>
      </c>
      <c r="BI209" s="2">
        <f t="shared" si="1039"/>
        <v>6.5014221861032099E-3</v>
      </c>
      <c r="BJ209" s="2">
        <f t="shared" si="1040"/>
        <v>0.89719626168224298</v>
      </c>
    </row>
    <row r="210" spans="1:62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1201"/>
        <v>248</v>
      </c>
      <c r="R210">
        <f t="shared" si="1202"/>
        <v>4184</v>
      </c>
      <c r="Z210">
        <f t="shared" ref="Z210:Z230" si="1413">N210</f>
        <v>3630</v>
      </c>
      <c r="AA210">
        <f t="shared" ref="AA210:AA230" si="1414">M210</f>
        <v>2282</v>
      </c>
      <c r="AB210">
        <f t="shared" ref="AB210:AB230" si="1415">H210</f>
        <v>248</v>
      </c>
      <c r="AC210">
        <f t="shared" ref="AC210:AC230" si="1416">O210</f>
        <v>306</v>
      </c>
      <c r="AE210" s="3">
        <f t="shared" ref="AE210" si="1417">B210-B209</f>
        <v>5330</v>
      </c>
      <c r="AF210" s="3">
        <f t="shared" ref="AF210" si="1418">E210-E209</f>
        <v>107</v>
      </c>
      <c r="AG210" s="3">
        <f t="shared" ref="AG210" si="1419">G210-G209</f>
        <v>69</v>
      </c>
      <c r="AH210" s="3">
        <f t="shared" ref="AH210" si="1420">H210-H209</f>
        <v>-5</v>
      </c>
      <c r="AI210" s="3">
        <f t="shared" ref="AI210" si="1421">J210-J209</f>
        <v>-3</v>
      </c>
      <c r="AJ210" s="3">
        <f t="shared" ref="AJ210" si="1422">M210-M209</f>
        <v>74</v>
      </c>
      <c r="AK210" s="3">
        <f t="shared" ref="AK210" si="1423">N210-N209</f>
        <v>36</v>
      </c>
      <c r="AL210" s="3">
        <f t="shared" ref="AL210" si="1424">O210-O209</f>
        <v>2</v>
      </c>
      <c r="AM210" s="3"/>
      <c r="AN210" s="3">
        <f t="shared" ref="AN210" si="1425">AE210-AF210</f>
        <v>5223</v>
      </c>
      <c r="AO210" s="3">
        <f t="shared" ref="AO210" si="1426">AF210</f>
        <v>107</v>
      </c>
      <c r="AQ210" s="6">
        <f t="shared" ref="AQ210" si="1427">(B210-B209)/B209</f>
        <v>1.1750933129915054E-2</v>
      </c>
      <c r="AR210" s="6">
        <f t="shared" ref="AR210" si="1428">(E210-E209)/E209</f>
        <v>1.6826545054253815E-2</v>
      </c>
      <c r="AS210" s="6">
        <f t="shared" ref="AS210" si="1429">(G210-G209)/G209</f>
        <v>2.8037383177570093E-2</v>
      </c>
      <c r="AT210" s="6">
        <f t="shared" ref="AT210" si="1430">(H210-H209)/H209</f>
        <v>-1.9762845849802372E-2</v>
      </c>
      <c r="AU210" s="6">
        <f t="shared" ref="AU210" si="1431">(J210-J209)/J209</f>
        <v>-0.1875</v>
      </c>
      <c r="AV210" s="6">
        <f t="shared" ref="AV210" si="1432">(M210-M209)/M209</f>
        <v>3.3514492753623192E-2</v>
      </c>
      <c r="AW210" s="6">
        <f t="shared" ref="AW210" si="1433">(N210-N209)/N209</f>
        <v>1.001669449081803E-2</v>
      </c>
      <c r="AX210" s="6">
        <f t="shared" ref="AX210" si="1434">(O210-O209)/O209</f>
        <v>6.5789473684210523E-3</v>
      </c>
      <c r="AZ210" s="2">
        <f t="shared" ref="AZ210" si="1435">E210/B210</f>
        <v>1.4089877993772213E-2</v>
      </c>
      <c r="BA210" s="17">
        <f t="shared" ref="BA210" si="1436">AF210/AE210</f>
        <v>2.0075046904315198E-2</v>
      </c>
      <c r="BB210" s="2">
        <f t="shared" si="1227"/>
        <v>3.835446953294154E-2</v>
      </c>
      <c r="BC210" s="2">
        <f t="shared" si="1228"/>
        <v>3.6343952984843796E-2</v>
      </c>
      <c r="BD210" s="2">
        <f t="shared" si="1229"/>
        <v>2.0105165480977421E-3</v>
      </c>
      <c r="BE210" s="2">
        <f t="shared" si="1230"/>
        <v>0.35292298175069597</v>
      </c>
      <c r="BF210" s="2">
        <f t="shared" si="1231"/>
        <v>0.56139808227652332</v>
      </c>
      <c r="BG210" s="2">
        <f t="shared" si="1232"/>
        <v>4.7324466439839161E-2</v>
      </c>
      <c r="BH210" s="2">
        <f t="shared" si="1038"/>
        <v>9.2885375494071151E-2</v>
      </c>
      <c r="BI210" s="2">
        <f t="shared" si="1039"/>
        <v>5.1383399209486164E-3</v>
      </c>
      <c r="BJ210" s="2">
        <f t="shared" si="1040"/>
        <v>0.90197628458498025</v>
      </c>
    </row>
    <row r="211" spans="1:62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1201"/>
        <v>268</v>
      </c>
      <c r="R211">
        <f t="shared" si="1202"/>
        <v>4261</v>
      </c>
      <c r="Z211">
        <f t="shared" si="1413"/>
        <v>3687</v>
      </c>
      <c r="AA211">
        <f t="shared" si="1414"/>
        <v>2315</v>
      </c>
      <c r="AB211">
        <f t="shared" si="1415"/>
        <v>268</v>
      </c>
      <c r="AC211">
        <f t="shared" si="1416"/>
        <v>306</v>
      </c>
      <c r="AE211" s="3">
        <f t="shared" ref="AE211" si="1437">B211-B210</f>
        <v>5558</v>
      </c>
      <c r="AF211" s="3">
        <f t="shared" ref="AF211" si="1438">E211-E210</f>
        <v>110</v>
      </c>
      <c r="AG211" s="3">
        <f t="shared" ref="AG211" si="1439">G211-G210</f>
        <v>53</v>
      </c>
      <c r="AH211" s="3">
        <f t="shared" ref="AH211" si="1440">H211-H210</f>
        <v>20</v>
      </c>
      <c r="AI211" s="3">
        <f t="shared" ref="AI211" si="1441">J211-J210</f>
        <v>0</v>
      </c>
      <c r="AJ211" s="3">
        <f t="shared" ref="AJ211" si="1442">M211-M210</f>
        <v>33</v>
      </c>
      <c r="AK211" s="3">
        <f t="shared" ref="AK211" si="1443">N211-N210</f>
        <v>57</v>
      </c>
      <c r="AL211" s="3">
        <f t="shared" ref="AL211" si="1444">O211-O210</f>
        <v>0</v>
      </c>
      <c r="AM211" s="3"/>
      <c r="AN211" s="3">
        <f t="shared" ref="AN211" si="1445">AE211-AF211</f>
        <v>5448</v>
      </c>
      <c r="AO211" s="3">
        <f t="shared" ref="AO211" si="1446">AF211</f>
        <v>110</v>
      </c>
      <c r="AQ211" s="6">
        <f t="shared" ref="AQ211" si="1447">(B211-B210)/B210</f>
        <v>1.211128083658923E-2</v>
      </c>
      <c r="AR211" s="6">
        <f t="shared" ref="AR211" si="1448">(E211-E210)/E210</f>
        <v>1.7012063099288585E-2</v>
      </c>
      <c r="AS211" s="6">
        <f t="shared" ref="AS211" si="1449">(G211-G210)/G210</f>
        <v>2.0948616600790514E-2</v>
      </c>
      <c r="AT211" s="6">
        <f t="shared" ref="AT211" si="1450">(H211-H210)/H210</f>
        <v>8.0645161290322578E-2</v>
      </c>
      <c r="AU211" s="6">
        <f t="shared" ref="AU211" si="1451">(J211-J210)/J210</f>
        <v>0</v>
      </c>
      <c r="AV211" s="6">
        <f t="shared" ref="AV211" si="1452">(M211-M210)/M210</f>
        <v>1.4460999123575811E-2</v>
      </c>
      <c r="AW211" s="6">
        <f t="shared" ref="AW211" si="1453">(N211-N210)/N210</f>
        <v>1.5702479338842976E-2</v>
      </c>
      <c r="AX211" s="6">
        <f t="shared" ref="AX211" si="1454">(O211-O210)/O210</f>
        <v>0</v>
      </c>
      <c r="AZ211" s="2">
        <f t="shared" ref="AZ211" si="1455">E211/B211</f>
        <v>1.415810312421281E-2</v>
      </c>
      <c r="BA211" s="17">
        <f t="shared" ref="BA211" si="1456">AF211/AE211</f>
        <v>1.9791291831594098E-2</v>
      </c>
      <c r="BB211" s="2">
        <f t="shared" si="1227"/>
        <v>4.0754257907542578E-2</v>
      </c>
      <c r="BC211" s="2">
        <f t="shared" si="1228"/>
        <v>3.8777372262773724E-2</v>
      </c>
      <c r="BD211" s="2">
        <f t="shared" si="1229"/>
        <v>1.9768856447688566E-3</v>
      </c>
      <c r="BE211" s="2">
        <f t="shared" si="1230"/>
        <v>0.35203771289537711</v>
      </c>
      <c r="BF211" s="2">
        <f t="shared" si="1231"/>
        <v>0.56067518248175185</v>
      </c>
      <c r="BG211" s="2">
        <f t="shared" si="1232"/>
        <v>4.6532846715328466E-2</v>
      </c>
      <c r="BH211" s="2">
        <f t="shared" si="1038"/>
        <v>9.8722415795586521E-2</v>
      </c>
      <c r="BI211" s="2">
        <f t="shared" si="1039"/>
        <v>5.0329074719318622E-3</v>
      </c>
      <c r="BJ211" s="2">
        <f t="shared" si="1040"/>
        <v>0.89624467673248165</v>
      </c>
    </row>
    <row r="212" spans="1:62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1201"/>
        <v>282</v>
      </c>
      <c r="R212">
        <f t="shared" si="1202"/>
        <v>4306</v>
      </c>
      <c r="Z212">
        <f t="shared" si="1413"/>
        <v>3716</v>
      </c>
      <c r="AA212">
        <f t="shared" si="1414"/>
        <v>2377</v>
      </c>
      <c r="AB212">
        <f t="shared" si="1415"/>
        <v>282</v>
      </c>
      <c r="AC212">
        <f t="shared" si="1416"/>
        <v>308</v>
      </c>
      <c r="AE212" s="3">
        <f t="shared" ref="AE212" si="1457">B212-B211</f>
        <v>4202</v>
      </c>
      <c r="AF212" s="3">
        <f t="shared" ref="AF212" si="1458">E212-E211</f>
        <v>107</v>
      </c>
      <c r="AG212" s="3">
        <f t="shared" ref="AG212" si="1459">G212-G211</f>
        <v>76</v>
      </c>
      <c r="AH212" s="3">
        <f t="shared" ref="AH212" si="1460">H212-H211</f>
        <v>14</v>
      </c>
      <c r="AI212" s="3">
        <f t="shared" ref="AI212" si="1461">J212-J211</f>
        <v>1</v>
      </c>
      <c r="AJ212" s="3">
        <f t="shared" ref="AJ212" si="1462">M212-M211</f>
        <v>62</v>
      </c>
      <c r="AK212" s="3">
        <f t="shared" ref="AK212" si="1463">N212-N211</f>
        <v>29</v>
      </c>
      <c r="AL212" s="3">
        <f t="shared" ref="AL212" si="1464">O212-O211</f>
        <v>2</v>
      </c>
      <c r="AM212" s="3"/>
      <c r="AN212" s="3">
        <f t="shared" ref="AN212" si="1465">AE212-AF212</f>
        <v>4095</v>
      </c>
      <c r="AO212" s="3">
        <f t="shared" ref="AO212" si="1466">AF212</f>
        <v>107</v>
      </c>
      <c r="AQ212" s="6">
        <f t="shared" ref="AQ212" si="1467">(B212-B211)/B211</f>
        <v>9.0468901046140866E-3</v>
      </c>
      <c r="AR212" s="6">
        <f t="shared" ref="AR212" si="1468">(E212-E211)/E211</f>
        <v>1.6271289537712896E-2</v>
      </c>
      <c r="AS212" s="6">
        <f t="shared" ref="AS212" si="1469">(G212-G211)/G211</f>
        <v>2.9423151374370887E-2</v>
      </c>
      <c r="AT212" s="6">
        <f t="shared" ref="AT212" si="1470">(H212-H211)/H211</f>
        <v>5.2238805970149252E-2</v>
      </c>
      <c r="AU212" s="6">
        <f t="shared" ref="AU212" si="1471">(J212-J211)/J211</f>
        <v>7.6923076923076927E-2</v>
      </c>
      <c r="AV212" s="6">
        <f t="shared" ref="AV212" si="1472">(M212-M211)/M211</f>
        <v>2.6781857451403889E-2</v>
      </c>
      <c r="AW212" s="6">
        <f t="shared" ref="AW212" si="1473">(N212-N211)/N211</f>
        <v>7.8654732845131539E-3</v>
      </c>
      <c r="AX212" s="6">
        <f t="shared" ref="AX212" si="1474">(O212-O211)/O211</f>
        <v>6.5359477124183009E-3</v>
      </c>
      <c r="AZ212" s="2">
        <f t="shared" ref="AZ212" si="1475">E212/B212</f>
        <v>1.4259469862654186E-2</v>
      </c>
      <c r="BA212" s="17">
        <f t="shared" ref="BA212" si="1476">AF212/AE212</f>
        <v>2.5464064731080437E-2</v>
      </c>
      <c r="BB212" s="2">
        <f t="shared" si="1227"/>
        <v>4.2196618285201257E-2</v>
      </c>
      <c r="BC212" s="2">
        <f t="shared" si="1228"/>
        <v>4.0101750710758638E-2</v>
      </c>
      <c r="BD212" s="2">
        <f t="shared" si="1229"/>
        <v>2.0948675744426157E-3</v>
      </c>
      <c r="BE212" s="2">
        <f t="shared" si="1230"/>
        <v>0.35567858746072123</v>
      </c>
      <c r="BF212" s="2">
        <f t="shared" si="1231"/>
        <v>0.55603770761633997</v>
      </c>
      <c r="BG212" s="2">
        <f t="shared" si="1232"/>
        <v>4.6087086637737543E-2</v>
      </c>
      <c r="BH212" s="2">
        <f t="shared" si="1038"/>
        <v>0.10078977059044754</v>
      </c>
      <c r="BI212" s="2">
        <f t="shared" si="1039"/>
        <v>5.2651372696502444E-3</v>
      </c>
      <c r="BJ212" s="2">
        <f t="shared" si="1040"/>
        <v>0.89394509213990225</v>
      </c>
    </row>
    <row r="213" spans="1:62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1201"/>
        <v>309</v>
      </c>
      <c r="R213">
        <f t="shared" si="1202"/>
        <v>4351</v>
      </c>
      <c r="Z213">
        <f t="shared" si="1413"/>
        <v>3733</v>
      </c>
      <c r="AA213">
        <f t="shared" si="1414"/>
        <v>2434</v>
      </c>
      <c r="AB213">
        <f t="shared" si="1415"/>
        <v>309</v>
      </c>
      <c r="AC213">
        <f t="shared" si="1416"/>
        <v>309</v>
      </c>
      <c r="AE213" s="3">
        <f t="shared" ref="AE213" si="1477">B213-B212</f>
        <v>2414</v>
      </c>
      <c r="AF213" s="3">
        <f t="shared" ref="AF213" si="1478">E213-E212</f>
        <v>102</v>
      </c>
      <c r="AG213" s="3">
        <f t="shared" ref="AG213" si="1479">G213-G212</f>
        <v>84</v>
      </c>
      <c r="AH213" s="3">
        <f t="shared" ref="AH213" si="1480">H213-H212</f>
        <v>27</v>
      </c>
      <c r="AI213" s="3">
        <f t="shared" ref="AI213" si="1481">J213-J212</f>
        <v>1</v>
      </c>
      <c r="AJ213" s="3">
        <f t="shared" ref="AJ213" si="1482">M213-M212</f>
        <v>57</v>
      </c>
      <c r="AK213" s="3">
        <f t="shared" ref="AK213" si="1483">N213-N212</f>
        <v>17</v>
      </c>
      <c r="AL213" s="3">
        <f t="shared" ref="AL213" si="1484">O213-O212</f>
        <v>1</v>
      </c>
      <c r="AM213" s="3"/>
      <c r="AN213" s="3">
        <f t="shared" ref="AN213" si="1485">AE213-AF213</f>
        <v>2312</v>
      </c>
      <c r="AO213" s="3">
        <f t="shared" ref="AO213" si="1486">AF213</f>
        <v>102</v>
      </c>
      <c r="AQ213" s="6">
        <f t="shared" ref="AQ213" si="1487">(B213-B212)/B212</f>
        <v>5.1507347371610359E-3</v>
      </c>
      <c r="AR213" s="6">
        <f t="shared" ref="AR213" si="1488">(E213-E212)/E212</f>
        <v>1.5262606613796199E-2</v>
      </c>
      <c r="AS213" s="6">
        <f t="shared" ref="AS213" si="1489">(G213-G212)/G212</f>
        <v>3.159082361790147E-2</v>
      </c>
      <c r="AT213" s="6">
        <f t="shared" ref="AT213" si="1490">(H213-H212)/H212</f>
        <v>9.5744680851063829E-2</v>
      </c>
      <c r="AU213" s="6">
        <f t="shared" ref="AU213" si="1491">(J213-J212)/J212</f>
        <v>7.1428571428571425E-2</v>
      </c>
      <c r="AV213" s="6">
        <f t="shared" ref="AV213" si="1492">(M213-M212)/M212</f>
        <v>2.3979806478754733E-2</v>
      </c>
      <c r="AW213" s="6">
        <f t="shared" ref="AW213" si="1493">(N213-N212)/N212</f>
        <v>4.5748116254036601E-3</v>
      </c>
      <c r="AX213" s="6">
        <f t="shared" ref="AX213" si="1494">(O213-O212)/O212</f>
        <v>3.246753246753247E-3</v>
      </c>
      <c r="AZ213" s="2">
        <f t="shared" ref="AZ213" si="1495">E213/B213</f>
        <v>1.4402920916607406E-2</v>
      </c>
      <c r="BA213" s="17">
        <f t="shared" ref="BA213" si="1496">AF213/AE213</f>
        <v>4.2253521126760563E-2</v>
      </c>
      <c r="BB213" s="2">
        <f t="shared" si="1227"/>
        <v>4.5541635961680177E-2</v>
      </c>
      <c r="BC213" s="2">
        <f t="shared" si="1228"/>
        <v>4.3330876934414148E-2</v>
      </c>
      <c r="BD213" s="2">
        <f t="shared" si="1229"/>
        <v>2.2107590272660281E-3</v>
      </c>
      <c r="BE213" s="2">
        <f t="shared" si="1230"/>
        <v>0.35873249815770081</v>
      </c>
      <c r="BF213" s="2">
        <f t="shared" si="1231"/>
        <v>0.55018422991893878</v>
      </c>
      <c r="BG213" s="2">
        <f t="shared" si="1232"/>
        <v>4.5541635961680177E-2</v>
      </c>
      <c r="BH213" s="2">
        <f t="shared" si="1038"/>
        <v>0.1071819176084579</v>
      </c>
      <c r="BI213" s="2">
        <f t="shared" si="1039"/>
        <v>5.4684651841049947E-3</v>
      </c>
      <c r="BJ213" s="2">
        <f t="shared" si="1040"/>
        <v>0.8873496172074371</v>
      </c>
    </row>
    <row r="214" spans="1:62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1201"/>
        <v>309</v>
      </c>
      <c r="R214">
        <f t="shared" si="1202"/>
        <v>4470</v>
      </c>
      <c r="Z214">
        <f t="shared" si="1413"/>
        <v>3851</v>
      </c>
      <c r="AA214">
        <f t="shared" si="1414"/>
        <v>2478</v>
      </c>
      <c r="AB214">
        <f t="shared" si="1415"/>
        <v>309</v>
      </c>
      <c r="AC214">
        <f t="shared" si="1416"/>
        <v>310</v>
      </c>
      <c r="AE214" s="3">
        <f t="shared" ref="AE214" si="1497">B214-B213</f>
        <v>6115</v>
      </c>
      <c r="AF214" s="3">
        <f t="shared" ref="AF214" si="1498">E214-E213</f>
        <v>163</v>
      </c>
      <c r="AG214" s="3">
        <f t="shared" ref="AG214" si="1499">G214-G213</f>
        <v>44</v>
      </c>
      <c r="AH214" s="3">
        <f t="shared" ref="AH214" si="1500">H214-H213</f>
        <v>0</v>
      </c>
      <c r="AI214" s="3">
        <f t="shared" ref="AI214" si="1501">J214-J213</f>
        <v>1</v>
      </c>
      <c r="AJ214" s="3">
        <f t="shared" ref="AJ214" si="1502">M214-M213</f>
        <v>44</v>
      </c>
      <c r="AK214" s="3">
        <f t="shared" ref="AK214" si="1503">N214-N213</f>
        <v>118</v>
      </c>
      <c r="AL214" s="3">
        <f t="shared" ref="AL214" si="1504">O214-O213</f>
        <v>1</v>
      </c>
      <c r="AM214" s="3"/>
      <c r="AN214" s="3">
        <f t="shared" ref="AN214" si="1505">AE214-AF214</f>
        <v>5952</v>
      </c>
      <c r="AO214" s="3">
        <f t="shared" ref="AO214" si="1506">AF214</f>
        <v>163</v>
      </c>
      <c r="AQ214" s="6">
        <f t="shared" ref="AQ214" si="1507">(B214-B213)/B213</f>
        <v>1.2980672277826719E-2</v>
      </c>
      <c r="AR214" s="6">
        <f t="shared" ref="AR214" si="1508">(E214-E213)/E213</f>
        <v>2.4023581429624172E-2</v>
      </c>
      <c r="AS214" s="6">
        <f t="shared" ref="AS214" si="1509">(G214-G213)/G213</f>
        <v>1.6040831206707983E-2</v>
      </c>
      <c r="AT214" s="6">
        <f t="shared" ref="AT214" si="1510">(H214-H213)/H213</f>
        <v>0</v>
      </c>
      <c r="AU214" s="6">
        <f t="shared" ref="AU214" si="1511">(J214-J213)/J213</f>
        <v>6.6666666666666666E-2</v>
      </c>
      <c r="AV214" s="6">
        <f t="shared" ref="AV214" si="1512">(M214-M213)/M213</f>
        <v>1.8077239112571898E-2</v>
      </c>
      <c r="AW214" s="6">
        <f t="shared" ref="AW214" si="1513">(N214-N213)/N213</f>
        <v>3.1609965175462093E-2</v>
      </c>
      <c r="AX214" s="6">
        <f t="shared" ref="AX214" si="1514">(O214-O213)/O213</f>
        <v>3.2362459546925568E-3</v>
      </c>
      <c r="AZ214" s="2">
        <f t="shared" ref="AZ214" si="1515">E214/B214</f>
        <v>1.4559932942162615E-2</v>
      </c>
      <c r="BA214" s="17">
        <f t="shared" ref="BA214" si="1516">AF214/AE214</f>
        <v>2.6655764513491415E-2</v>
      </c>
      <c r="BB214" s="2">
        <f t="shared" si="1227"/>
        <v>4.4473229706390331E-2</v>
      </c>
      <c r="BC214" s="2">
        <f t="shared" si="1228"/>
        <v>4.2170408750719632E-2</v>
      </c>
      <c r="BD214" s="2">
        <f t="shared" si="1229"/>
        <v>2.3028209556706968E-3</v>
      </c>
      <c r="BE214" s="2">
        <f t="shared" si="1230"/>
        <v>0.35664939550949915</v>
      </c>
      <c r="BF214" s="2">
        <f t="shared" si="1231"/>
        <v>0.55426021876799081</v>
      </c>
      <c r="BG214" s="2">
        <f t="shared" si="1232"/>
        <v>4.4617156016119749E-2</v>
      </c>
      <c r="BH214" s="2">
        <f t="shared" si="1038"/>
        <v>0.10513096519555078</v>
      </c>
      <c r="BI214" s="2">
        <f t="shared" si="1039"/>
        <v>5.7409400789379264E-3</v>
      </c>
      <c r="BJ214" s="2">
        <f t="shared" si="1040"/>
        <v>0.88912809472551135</v>
      </c>
    </row>
    <row r="215" spans="1:62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1201"/>
        <v>320</v>
      </c>
      <c r="R215">
        <f t="shared" si="1202"/>
        <v>4572</v>
      </c>
      <c r="Z215">
        <f t="shared" si="1413"/>
        <v>3941</v>
      </c>
      <c r="AA215">
        <f t="shared" si="1414"/>
        <v>2546</v>
      </c>
      <c r="AB215">
        <f t="shared" si="1415"/>
        <v>320</v>
      </c>
      <c r="AC215">
        <f t="shared" si="1416"/>
        <v>311</v>
      </c>
      <c r="AE215" s="3">
        <f t="shared" ref="AE215" si="1517">B215-B214</f>
        <v>6645</v>
      </c>
      <c r="AF215" s="3">
        <f t="shared" ref="AF215" si="1518">E215-E214</f>
        <v>170</v>
      </c>
      <c r="AG215" s="3">
        <f t="shared" ref="AG215" si="1519">G215-G214</f>
        <v>79</v>
      </c>
      <c r="AH215" s="3">
        <f t="shared" ref="AH215" si="1520">H215-H214</f>
        <v>11</v>
      </c>
      <c r="AI215" s="3">
        <f t="shared" ref="AI215" si="1521">J215-J214</f>
        <v>3</v>
      </c>
      <c r="AJ215" s="3">
        <f t="shared" ref="AJ215" si="1522">M215-M214</f>
        <v>68</v>
      </c>
      <c r="AK215" s="3">
        <f t="shared" ref="AK215" si="1523">N215-N214</f>
        <v>90</v>
      </c>
      <c r="AL215" s="3">
        <f t="shared" ref="AL215" si="1524">O215-O214</f>
        <v>1</v>
      </c>
      <c r="AM215" s="3"/>
      <c r="AN215" s="3">
        <f t="shared" ref="AN215" si="1525">AE215-AF215</f>
        <v>6475</v>
      </c>
      <c r="AO215" s="3">
        <f t="shared" ref="AO215" si="1526">AF215</f>
        <v>170</v>
      </c>
      <c r="AQ215" s="6">
        <f t="shared" ref="AQ215" si="1527">(B215-B214)/B214</f>
        <v>1.3924979044425818E-2</v>
      </c>
      <c r="AR215" s="6">
        <f t="shared" ref="AR215" si="1528">(E215-E214)/E214</f>
        <v>2.4467472654001152E-2</v>
      </c>
      <c r="AS215" s="6">
        <f t="shared" ref="AS215" si="1529">(G215-G214)/G214</f>
        <v>2.834589163975601E-2</v>
      </c>
      <c r="AT215" s="6">
        <f t="shared" ref="AT215" si="1530">(H215-H214)/H214</f>
        <v>3.5598705501618123E-2</v>
      </c>
      <c r="AU215" s="6">
        <f t="shared" ref="AU215" si="1531">(J215-J214)/J214</f>
        <v>0.1875</v>
      </c>
      <c r="AV215" s="6">
        <f t="shared" ref="AV215" si="1532">(M215-M214)/M214</f>
        <v>2.7441485068603711E-2</v>
      </c>
      <c r="AW215" s="6">
        <f t="shared" ref="AW215" si="1533">(N215-N214)/N214</f>
        <v>2.3370553103090108E-2</v>
      </c>
      <c r="AX215" s="6">
        <f t="shared" ref="AX215" si="1534">(O215-O214)/O214</f>
        <v>3.2258064516129032E-3</v>
      </c>
      <c r="AZ215" s="2">
        <f t="shared" ref="AZ215" si="1535">E215/B215</f>
        <v>1.4711322840992467E-2</v>
      </c>
      <c r="BA215" s="17">
        <f t="shared" ref="BA215" si="1536">AF215/AE215</f>
        <v>2.5583145221971408E-2</v>
      </c>
      <c r="BB215" s="2">
        <f t="shared" si="1227"/>
        <v>4.4956448440573192E-2</v>
      </c>
      <c r="BC215" s="2">
        <f t="shared" si="1228"/>
        <v>4.2287159314414159E-2</v>
      </c>
      <c r="BD215" s="2">
        <f t="shared" si="1229"/>
        <v>2.6692891261590333E-3</v>
      </c>
      <c r="BE215" s="2">
        <f t="shared" si="1230"/>
        <v>0.35768474290531049</v>
      </c>
      <c r="BF215" s="2">
        <f t="shared" si="1231"/>
        <v>0.5536667603259342</v>
      </c>
      <c r="BG215" s="2">
        <f t="shared" si="1232"/>
        <v>4.3692048328182076E-2</v>
      </c>
      <c r="BH215" s="2">
        <f t="shared" si="1038"/>
        <v>0.10502442428471738</v>
      </c>
      <c r="BI215" s="2">
        <f t="shared" si="1039"/>
        <v>6.6294487090020936E-3</v>
      </c>
      <c r="BJ215" s="2">
        <f t="shared" si="1040"/>
        <v>0.88834612700628057</v>
      </c>
    </row>
    <row r="216" spans="1:62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1201"/>
        <v>327</v>
      </c>
      <c r="R216">
        <f t="shared" si="1202"/>
        <v>4665</v>
      </c>
      <c r="Z216">
        <f t="shared" si="1413"/>
        <v>4026</v>
      </c>
      <c r="AA216">
        <f t="shared" si="1414"/>
        <v>2609</v>
      </c>
      <c r="AB216">
        <f t="shared" si="1415"/>
        <v>327</v>
      </c>
      <c r="AC216">
        <f t="shared" si="1416"/>
        <v>312</v>
      </c>
      <c r="AE216" s="3">
        <f t="shared" ref="AE216" si="1537">B216-B215</f>
        <v>6637</v>
      </c>
      <c r="AF216" s="3">
        <f t="shared" ref="AF216" si="1538">E216-E215</f>
        <v>156</v>
      </c>
      <c r="AG216" s="3">
        <f t="shared" ref="AG216" si="1539">G216-G215</f>
        <v>70</v>
      </c>
      <c r="AH216" s="3">
        <f t="shared" ref="AH216" si="1540">H216-H215</f>
        <v>7</v>
      </c>
      <c r="AI216" s="3">
        <f t="shared" ref="AI216" si="1541">J216-J215</f>
        <v>1</v>
      </c>
      <c r="AJ216" s="3">
        <f t="shared" ref="AJ216" si="1542">M216-M215</f>
        <v>63</v>
      </c>
      <c r="AK216" s="3">
        <f t="shared" ref="AK216" si="1543">N216-N215</f>
        <v>85</v>
      </c>
      <c r="AL216" s="3">
        <f t="shared" ref="AL216" si="1544">O216-O215</f>
        <v>1</v>
      </c>
      <c r="AM216" s="3"/>
      <c r="AN216" s="3">
        <f t="shared" ref="AN216" si="1545">AE216-AF216</f>
        <v>6481</v>
      </c>
      <c r="AO216" s="3">
        <f t="shared" ref="AO216" si="1546">AF216</f>
        <v>156</v>
      </c>
      <c r="AQ216" s="6">
        <f t="shared" ref="AQ216" si="1547">(B216-B215)/B215</f>
        <v>1.3717202823218179E-2</v>
      </c>
      <c r="AR216" s="6">
        <f t="shared" ref="AR216" si="1548">(E216-E215)/E215</f>
        <v>2.1916268614779431E-2</v>
      </c>
      <c r="AS216" s="6">
        <f t="shared" ref="AS216" si="1549">(G216-G215)/G215</f>
        <v>2.4424284717376135E-2</v>
      </c>
      <c r="AT216" s="6">
        <f t="shared" ref="AT216" si="1550">(H216-H215)/H215</f>
        <v>2.1874999999999999E-2</v>
      </c>
      <c r="AU216" s="6">
        <f t="shared" ref="AU216" si="1551">(J216-J215)/J215</f>
        <v>5.2631578947368418E-2</v>
      </c>
      <c r="AV216" s="6">
        <f t="shared" ref="AV216" si="1552">(M216-M215)/M215</f>
        <v>2.4744697564807541E-2</v>
      </c>
      <c r="AW216" s="6">
        <f t="shared" ref="AW216" si="1553">(N216-N215)/N215</f>
        <v>2.1568129916264906E-2</v>
      </c>
      <c r="AX216" s="6">
        <f t="shared" ref="AX216" si="1554">(O216-O215)/O215</f>
        <v>3.2154340836012861E-3</v>
      </c>
      <c r="AZ216" s="2">
        <f t="shared" ref="AZ216" si="1555">E216/B216</f>
        <v>1.4830309776913322E-2</v>
      </c>
      <c r="BA216" s="17">
        <f t="shared" ref="BA216" si="1556">AF216/AE216</f>
        <v>2.3504595449751392E-2</v>
      </c>
      <c r="BB216" s="2">
        <f t="shared" si="1227"/>
        <v>4.4954632939235635E-2</v>
      </c>
      <c r="BC216" s="2">
        <f t="shared" si="1228"/>
        <v>4.2205114105031617E-2</v>
      </c>
      <c r="BD216" s="2">
        <f t="shared" si="1229"/>
        <v>2.7495188342040143E-3</v>
      </c>
      <c r="BE216" s="2">
        <f t="shared" si="1230"/>
        <v>0.35867473192191368</v>
      </c>
      <c r="BF216" s="2">
        <f t="shared" si="1231"/>
        <v>0.55347814132526807</v>
      </c>
      <c r="BG216" s="2">
        <f t="shared" si="1232"/>
        <v>4.2892493813582622E-2</v>
      </c>
      <c r="BH216" s="2">
        <f t="shared" si="1038"/>
        <v>0.10456403269754769</v>
      </c>
      <c r="BI216" s="2">
        <f t="shared" si="1039"/>
        <v>6.8119891008174387E-3</v>
      </c>
      <c r="BJ216" s="2">
        <f t="shared" si="104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1201"/>
        <v>324</v>
      </c>
      <c r="R217">
        <f t="shared" si="1202"/>
        <v>4690</v>
      </c>
      <c r="Z217">
        <f t="shared" si="1413"/>
        <v>4052</v>
      </c>
      <c r="AA217">
        <f t="shared" si="1414"/>
        <v>2724</v>
      </c>
      <c r="AB217">
        <f t="shared" si="1415"/>
        <v>324</v>
      </c>
      <c r="AC217">
        <f t="shared" si="1416"/>
        <v>314</v>
      </c>
      <c r="AE217" s="3">
        <f t="shared" ref="AE217" si="1557">B217-B216</f>
        <v>5552</v>
      </c>
      <c r="AF217" s="3">
        <f t="shared" ref="AF217" si="1558">E217-E216</f>
        <v>140</v>
      </c>
      <c r="AG217" s="3">
        <f t="shared" ref="AG217" si="1559">G217-G216</f>
        <v>112</v>
      </c>
      <c r="AH217" s="3">
        <f t="shared" ref="AH217" si="1560">H217-H216</f>
        <v>-3</v>
      </c>
      <c r="AI217" s="3">
        <f t="shared" ref="AI217" si="1561">J217-J216</f>
        <v>1</v>
      </c>
      <c r="AJ217" s="3">
        <f t="shared" ref="AJ217" si="1562">M217-M216</f>
        <v>115</v>
      </c>
      <c r="AK217" s="3">
        <f t="shared" ref="AK217" si="1563">N217-N216</f>
        <v>26</v>
      </c>
      <c r="AL217" s="3">
        <f t="shared" ref="AL217" si="1564">O217-O216</f>
        <v>2</v>
      </c>
      <c r="AM217" s="3"/>
      <c r="AN217" s="3">
        <f t="shared" ref="AN217" si="1565">AE217-AF217</f>
        <v>5412</v>
      </c>
      <c r="AO217" s="3">
        <f t="shared" ref="AO217" si="1566">AF217</f>
        <v>140</v>
      </c>
      <c r="AQ217" s="6">
        <f t="shared" ref="AQ217" si="1567">(B217-B216)/B216</f>
        <v>1.1319477575119984E-2</v>
      </c>
      <c r="AR217" s="6">
        <f t="shared" ref="AR217" si="1568">(E217-E216)/E216</f>
        <v>1.92466318394281E-2</v>
      </c>
      <c r="AS217" s="6">
        <f t="shared" ref="AS217" si="1569">(G217-G216)/G216</f>
        <v>3.8147138964577658E-2</v>
      </c>
      <c r="AT217" s="6">
        <f t="shared" ref="AT217" si="1570">(H217-H216)/H216</f>
        <v>-9.1743119266055051E-3</v>
      </c>
      <c r="AU217" s="6">
        <f t="shared" ref="AU217" si="1571">(J217-J216)/J216</f>
        <v>0.05</v>
      </c>
      <c r="AV217" s="6">
        <f t="shared" ref="AV217" si="1572">(M217-M216)/M216</f>
        <v>4.4078190877730933E-2</v>
      </c>
      <c r="AW217" s="6">
        <f t="shared" ref="AW217" si="1573">(N217-N216)/N216</f>
        <v>6.4580228514654744E-3</v>
      </c>
      <c r="AX217" s="6">
        <f t="shared" ref="AX217" si="1574">(O217-O216)/O216</f>
        <v>6.41025641025641E-3</v>
      </c>
      <c r="AZ217" s="2">
        <f t="shared" ref="AZ217" si="1575">E217/B217</f>
        <v>1.494655608284916E-2</v>
      </c>
      <c r="BA217" s="17">
        <f t="shared" ref="BA217" si="1576">AF217/AE217</f>
        <v>2.5216138328530261E-2</v>
      </c>
      <c r="BB217" s="2">
        <f t="shared" si="1227"/>
        <v>4.3701106015646078E-2</v>
      </c>
      <c r="BC217" s="2">
        <f t="shared" si="1228"/>
        <v>4.0868626922039387E-2</v>
      </c>
      <c r="BD217" s="2">
        <f t="shared" si="1229"/>
        <v>2.8324790936066898E-3</v>
      </c>
      <c r="BE217" s="2">
        <f t="shared" si="1230"/>
        <v>0.3674130024278392</v>
      </c>
      <c r="BF217" s="2">
        <f t="shared" si="1231"/>
        <v>0.54653358510925276</v>
      </c>
      <c r="BG217" s="2">
        <f t="shared" si="1232"/>
        <v>4.2352306447261935E-2</v>
      </c>
      <c r="BH217" s="2">
        <f t="shared" si="1038"/>
        <v>9.9409448818897642E-2</v>
      </c>
      <c r="BI217" s="2">
        <f t="shared" si="1039"/>
        <v>6.889763779527559E-3</v>
      </c>
      <c r="BJ217" s="2">
        <f t="shared" si="104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1201"/>
        <v>342</v>
      </c>
      <c r="R218">
        <f t="shared" si="1202"/>
        <v>4767</v>
      </c>
      <c r="Z218">
        <f t="shared" si="1413"/>
        <v>4108</v>
      </c>
      <c r="AA218">
        <f t="shared" si="1414"/>
        <v>2829</v>
      </c>
      <c r="AB218">
        <f t="shared" si="1415"/>
        <v>342</v>
      </c>
      <c r="AC218">
        <f t="shared" si="1416"/>
        <v>317</v>
      </c>
      <c r="AE218" s="3">
        <f t="shared" ref="AE218" si="1577">B218-B217</f>
        <v>6638</v>
      </c>
      <c r="AF218" s="3">
        <f t="shared" ref="AF218" si="1578">E218-E217</f>
        <v>182</v>
      </c>
      <c r="AG218" s="3">
        <f t="shared" ref="AG218" si="1579">G218-G217</f>
        <v>123</v>
      </c>
      <c r="AH218" s="3">
        <f t="shared" ref="AH218" si="1580">H218-H217</f>
        <v>18</v>
      </c>
      <c r="AI218" s="3">
        <f t="shared" ref="AI218" si="1581">J218-J217</f>
        <v>-1</v>
      </c>
      <c r="AJ218" s="3">
        <f t="shared" ref="AJ218" si="1582">M218-M217</f>
        <v>105</v>
      </c>
      <c r="AK218" s="3">
        <f t="shared" ref="AK218" si="1583">N218-N217</f>
        <v>56</v>
      </c>
      <c r="AL218" s="3">
        <f t="shared" ref="AL218" si="1584">O218-O217</f>
        <v>3</v>
      </c>
      <c r="AM218" s="3"/>
      <c r="AN218" s="3">
        <f t="shared" ref="AN218" si="1585">AE218-AF218</f>
        <v>6456</v>
      </c>
      <c r="AO218" s="3">
        <f t="shared" ref="AO218" si="1586">AF218</f>
        <v>182</v>
      </c>
      <c r="AQ218" s="6">
        <f t="shared" ref="AQ218" si="1587">(B218-B217)/B217</f>
        <v>1.3382147191523162E-2</v>
      </c>
      <c r="AR218" s="6">
        <f t="shared" ref="AR218" si="1588">(E218-E217)/E217</f>
        <v>2.4548152144591315E-2</v>
      </c>
      <c r="AS218" s="6">
        <f t="shared" ref="AS218" si="1589">(G218-G217)/G217</f>
        <v>4.0354330708661415E-2</v>
      </c>
      <c r="AT218" s="6">
        <f t="shared" ref="AT218" si="1590">(H218-H217)/H217</f>
        <v>5.5555555555555552E-2</v>
      </c>
      <c r="AU218" s="6">
        <f t="shared" ref="AU218" si="1591">(J218-J217)/J217</f>
        <v>-4.7619047619047616E-2</v>
      </c>
      <c r="AV218" s="6">
        <f t="shared" ref="AV218" si="1592">(M218-M217)/M217</f>
        <v>3.8546255506607931E-2</v>
      </c>
      <c r="AW218" s="6">
        <f t="shared" ref="AW218" si="1593">(N218-N217)/N217</f>
        <v>1.3820335636722606E-2</v>
      </c>
      <c r="AX218" s="6">
        <f t="shared" ref="AX218" si="1594">(O218-O217)/O217</f>
        <v>9.5541401273885346E-3</v>
      </c>
      <c r="AZ218" s="2">
        <f t="shared" ref="AZ218" si="1595">E218/B218</f>
        <v>1.5111245504026483E-2</v>
      </c>
      <c r="BA218" s="17">
        <f t="shared" ref="BA218" si="1596">AF218/AE218</f>
        <v>2.7417896956914732E-2</v>
      </c>
      <c r="BB218" s="2">
        <f t="shared" si="1227"/>
        <v>4.5023696682464455E-2</v>
      </c>
      <c r="BC218" s="2">
        <f t="shared" si="1228"/>
        <v>4.2390731964191679E-2</v>
      </c>
      <c r="BD218" s="2">
        <f t="shared" si="1229"/>
        <v>2.6329647182727752E-3</v>
      </c>
      <c r="BE218" s="2">
        <f t="shared" si="1230"/>
        <v>0.37243285939968407</v>
      </c>
      <c r="BF218" s="2">
        <f t="shared" si="1231"/>
        <v>0.54081095313322802</v>
      </c>
      <c r="BG218" s="2">
        <f t="shared" si="1232"/>
        <v>4.1732490784623488E-2</v>
      </c>
      <c r="BH218" s="2">
        <f t="shared" si="1038"/>
        <v>0.10154525386313466</v>
      </c>
      <c r="BI218" s="2">
        <f t="shared" si="1039"/>
        <v>6.3071586250394197E-3</v>
      </c>
      <c r="BJ218" s="2">
        <f t="shared" si="104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1201"/>
        <v>353</v>
      </c>
      <c r="R219">
        <f t="shared" si="1202"/>
        <v>4787</v>
      </c>
      <c r="Z219">
        <f t="shared" si="1413"/>
        <v>4115</v>
      </c>
      <c r="AA219">
        <f t="shared" si="1414"/>
        <v>2894</v>
      </c>
      <c r="AB219">
        <f t="shared" si="1415"/>
        <v>353</v>
      </c>
      <c r="AC219">
        <f t="shared" si="1416"/>
        <v>319</v>
      </c>
      <c r="AE219" s="3">
        <f t="shared" ref="AE219" si="1597">B219-B218</f>
        <v>3498</v>
      </c>
      <c r="AF219" s="3">
        <f t="shared" ref="AF219" si="1598">E219-E218</f>
        <v>85</v>
      </c>
      <c r="AG219" s="3">
        <f t="shared" ref="AG219" si="1599">G219-G218</f>
        <v>76</v>
      </c>
      <c r="AH219" s="3">
        <f t="shared" ref="AH219" si="1600">H219-H218</f>
        <v>11</v>
      </c>
      <c r="AI219" s="3">
        <f t="shared" ref="AI219" si="1601">J219-J218</f>
        <v>4</v>
      </c>
      <c r="AJ219" s="3">
        <f t="shared" ref="AJ219" si="1602">M219-M218</f>
        <v>65</v>
      </c>
      <c r="AK219" s="3">
        <f t="shared" ref="AK219" si="1603">N219-N218</f>
        <v>7</v>
      </c>
      <c r="AL219" s="3">
        <f t="shared" ref="AL219" si="1604">O219-O218</f>
        <v>2</v>
      </c>
      <c r="AM219" s="3"/>
      <c r="AN219" s="3">
        <f t="shared" ref="AN219" si="1605">AE219-AF219</f>
        <v>3413</v>
      </c>
      <c r="AO219" s="3">
        <f t="shared" ref="AO219" si="1606">AF219</f>
        <v>85</v>
      </c>
      <c r="AQ219" s="6">
        <f t="shared" ref="AQ219" si="1607">(B219-B218)/B218</f>
        <v>6.9588121080943442E-3</v>
      </c>
      <c r="AR219" s="6">
        <f t="shared" ref="AR219" si="1608">(E219-E218)/E218</f>
        <v>1.1190100052659295E-2</v>
      </c>
      <c r="AS219" s="6">
        <f t="shared" ref="AS219" si="1609">(G219-G218)/G218</f>
        <v>2.3967202775149795E-2</v>
      </c>
      <c r="AT219" s="6">
        <f t="shared" ref="AT219" si="1610">(H219-H218)/H218</f>
        <v>3.2163742690058478E-2</v>
      </c>
      <c r="AU219" s="6">
        <f t="shared" ref="AU219" si="1611">(J219-J218)/J218</f>
        <v>0.2</v>
      </c>
      <c r="AV219" s="6">
        <f t="shared" ref="AV219" si="1612">(M219-M218)/M218</f>
        <v>2.2976316719688937E-2</v>
      </c>
      <c r="AW219" s="6">
        <f t="shared" ref="AW219" si="1613">(N219-N218)/N218</f>
        <v>1.7039922103213243E-3</v>
      </c>
      <c r="AX219" s="6">
        <f t="shared" ref="AX219" si="1614">(O219-O218)/O218</f>
        <v>6.3091482649842269E-3</v>
      </c>
      <c r="AZ219" s="2">
        <f t="shared" ref="AZ219" si="1615">E219/B219</f>
        <v>1.5174743663196159E-2</v>
      </c>
      <c r="BA219" s="17">
        <f t="shared" ref="BA219" si="1616">AF219/AE219</f>
        <v>2.4299599771297885E-2</v>
      </c>
      <c r="BB219" s="2">
        <f t="shared" si="1227"/>
        <v>4.5957557609686242E-2</v>
      </c>
      <c r="BC219" s="2">
        <f t="shared" si="1228"/>
        <v>4.2832964457752899E-2</v>
      </c>
      <c r="BD219" s="2">
        <f t="shared" si="1229"/>
        <v>3.1245931519333419E-3</v>
      </c>
      <c r="BE219" s="2">
        <f t="shared" si="1230"/>
        <v>0.37677385757062881</v>
      </c>
      <c r="BF219" s="2">
        <f t="shared" si="1231"/>
        <v>0.53573753417523762</v>
      </c>
      <c r="BG219" s="2">
        <f t="shared" si="1232"/>
        <v>4.1531050644447336E-2</v>
      </c>
      <c r="BH219" s="2">
        <f t="shared" si="1038"/>
        <v>0.10132429935324916</v>
      </c>
      <c r="BI219" s="2">
        <f t="shared" si="1039"/>
        <v>7.3914382506929475E-3</v>
      </c>
      <c r="BJ219" s="2">
        <f t="shared" si="104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1201"/>
        <v>389</v>
      </c>
      <c r="R220">
        <f t="shared" si="1202"/>
        <v>4840</v>
      </c>
      <c r="Z220">
        <f t="shared" si="1413"/>
        <v>4130</v>
      </c>
      <c r="AA220">
        <f t="shared" si="1414"/>
        <v>2969</v>
      </c>
      <c r="AB220">
        <f t="shared" si="1415"/>
        <v>389</v>
      </c>
      <c r="AC220">
        <f t="shared" si="1416"/>
        <v>321</v>
      </c>
      <c r="AE220" s="3">
        <f t="shared" ref="AE220" si="1617">B220-B219</f>
        <v>2656</v>
      </c>
      <c r="AF220" s="3">
        <f t="shared" ref="AF220" si="1618">E220-E219</f>
        <v>128</v>
      </c>
      <c r="AG220" s="3">
        <f t="shared" ref="AG220" si="1619">G220-G219</f>
        <v>111</v>
      </c>
      <c r="AH220" s="3">
        <f t="shared" ref="AH220" si="1620">H220-H219</f>
        <v>36</v>
      </c>
      <c r="AI220" s="3">
        <f t="shared" ref="AI220" si="1621">J220-J219</f>
        <v>4</v>
      </c>
      <c r="AJ220" s="3">
        <f t="shared" ref="AJ220" si="1622">M220-M219</f>
        <v>75</v>
      </c>
      <c r="AK220" s="3">
        <f t="shared" ref="AK220" si="1623">N220-N219</f>
        <v>15</v>
      </c>
      <c r="AL220" s="3">
        <f t="shared" ref="AL220" si="1624">O220-O219</f>
        <v>2</v>
      </c>
      <c r="AM220" s="3"/>
      <c r="AN220" s="3">
        <f t="shared" ref="AN220" si="1625">AE220-AF220</f>
        <v>2528</v>
      </c>
      <c r="AO220" s="3">
        <f t="shared" ref="AO220" si="1626">AF220</f>
        <v>128</v>
      </c>
      <c r="AQ220" s="6">
        <f t="shared" ref="AQ220" si="1627">(B220-B219)/B219</f>
        <v>5.2472489479819034E-3</v>
      </c>
      <c r="AR220" s="6">
        <f t="shared" ref="AR220" si="1628">(E220-E219)/E219</f>
        <v>1.6664496810311156E-2</v>
      </c>
      <c r="AS220" s="6">
        <f t="shared" ref="AS220" si="1629">(G220-G219)/G219</f>
        <v>3.4185401909454884E-2</v>
      </c>
      <c r="AT220" s="6">
        <f t="shared" ref="AT220" si="1630">(H220-H219)/H219</f>
        <v>0.10198300283286119</v>
      </c>
      <c r="AU220" s="6">
        <f t="shared" ref="AU220" si="1631">(J220-J219)/J219</f>
        <v>0.16666666666666666</v>
      </c>
      <c r="AV220" s="6">
        <f t="shared" ref="AV220" si="1632">(M220-M219)/M219</f>
        <v>2.5915687629578438E-2</v>
      </c>
      <c r="AW220" s="6">
        <f t="shared" ref="AW220" si="1633">(N220-N219)/N219</f>
        <v>3.6452004860267314E-3</v>
      </c>
      <c r="AX220" s="6">
        <f t="shared" ref="AX220" si="1634">(O220-O219)/O219</f>
        <v>6.269592476489028E-3</v>
      </c>
      <c r="AZ220" s="2">
        <f t="shared" ref="AZ220" si="1635">E220/B220</f>
        <v>1.5347093112380264E-2</v>
      </c>
      <c r="BA220" s="17">
        <f t="shared" ref="BA220" si="1636">AF220/AE220</f>
        <v>4.8192771084337352E-2</v>
      </c>
      <c r="BB220" s="2">
        <f t="shared" si="1227"/>
        <v>4.9814316813932641E-2</v>
      </c>
      <c r="BC220" s="2">
        <f t="shared" si="1228"/>
        <v>4.6228710462287104E-2</v>
      </c>
      <c r="BD220" s="2">
        <f t="shared" si="1229"/>
        <v>3.5856063516455372E-3</v>
      </c>
      <c r="BE220" s="2">
        <f t="shared" si="1230"/>
        <v>0.38020233064412856</v>
      </c>
      <c r="BF220" s="2">
        <f t="shared" si="1231"/>
        <v>0.52887693686771675</v>
      </c>
      <c r="BG220" s="2">
        <f t="shared" si="1232"/>
        <v>4.1106415674222054E-2</v>
      </c>
      <c r="BH220" s="2">
        <f t="shared" si="1038"/>
        <v>0.10750446694460988</v>
      </c>
      <c r="BI220" s="2">
        <f t="shared" si="1039"/>
        <v>8.3382966051220968E-3</v>
      </c>
      <c r="BJ220" s="2">
        <f t="shared" si="104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1201"/>
        <v>396</v>
      </c>
      <c r="R221">
        <f t="shared" si="1202"/>
        <v>4955</v>
      </c>
      <c r="Z221">
        <f t="shared" si="1413"/>
        <v>4237</v>
      </c>
      <c r="AA221">
        <f t="shared" si="1414"/>
        <v>3052</v>
      </c>
      <c r="AB221">
        <f t="shared" si="1415"/>
        <v>396</v>
      </c>
      <c r="AC221">
        <f t="shared" si="1416"/>
        <v>322</v>
      </c>
      <c r="AE221" s="3">
        <f t="shared" ref="AE221" si="1637">B221-B220</f>
        <v>6754</v>
      </c>
      <c r="AF221" s="3">
        <f t="shared" ref="AF221" si="1638">E221-E220</f>
        <v>198</v>
      </c>
      <c r="AG221" s="3">
        <f t="shared" ref="AG221" si="1639">G221-G220</f>
        <v>90</v>
      </c>
      <c r="AH221" s="3">
        <f t="shared" ref="AH221" si="1640">H221-H220</f>
        <v>7</v>
      </c>
      <c r="AI221" s="3">
        <f t="shared" ref="AI221" si="1641">J221-J220</f>
        <v>0</v>
      </c>
      <c r="AJ221" s="3">
        <f t="shared" ref="AJ221" si="1642">M221-M220</f>
        <v>83</v>
      </c>
      <c r="AK221" s="3">
        <f t="shared" ref="AK221" si="1643">N221-N220</f>
        <v>107</v>
      </c>
      <c r="AL221" s="3">
        <f t="shared" ref="AL221" si="1644">O221-O220</f>
        <v>1</v>
      </c>
      <c r="AM221" s="3"/>
      <c r="AN221" s="3">
        <f t="shared" ref="AN221" si="1645">AE221-AF221</f>
        <v>6556</v>
      </c>
      <c r="AO221" s="3">
        <f t="shared" ref="AO221" si="1646">AF221</f>
        <v>198</v>
      </c>
      <c r="AQ221" s="6">
        <f t="shared" ref="AQ221" si="1647">(B221-B220)/B220</f>
        <v>1.3273692775133347E-2</v>
      </c>
      <c r="AR221" s="6">
        <f t="shared" ref="AR221" si="1648">(E221-E220)/E220</f>
        <v>2.5355359200922013E-2</v>
      </c>
      <c r="AS221" s="6">
        <f t="shared" ref="AS221" si="1649">(G221-G220)/G220</f>
        <v>2.6801667659321026E-2</v>
      </c>
      <c r="AT221" s="6">
        <f t="shared" ref="AT221" si="1650">(H221-H220)/H220</f>
        <v>1.7994858611825194E-2</v>
      </c>
      <c r="AU221" s="6">
        <f t="shared" ref="AU221" si="1651">(J221-J220)/J220</f>
        <v>0</v>
      </c>
      <c r="AV221" s="6">
        <f t="shared" ref="AV221" si="1652">(M221-M220)/M220</f>
        <v>2.795554058605591E-2</v>
      </c>
      <c r="AW221" s="6">
        <f t="shared" ref="AW221" si="1653">(N221-N220)/N220</f>
        <v>2.5907990314769976E-2</v>
      </c>
      <c r="AX221" s="6">
        <f t="shared" ref="AX221" si="1654">(O221-O220)/O220</f>
        <v>3.1152647975077881E-3</v>
      </c>
      <c r="AZ221" s="2">
        <f t="shared" ref="AZ221" si="1655">E221/B221</f>
        <v>1.5530082625392761E-2</v>
      </c>
      <c r="BA221" s="17">
        <f t="shared" ref="BA221" si="1656">AF221/AE221</f>
        <v>2.9315960912052116E-2</v>
      </c>
      <c r="BB221" s="2">
        <f t="shared" si="1227"/>
        <v>4.9456725365305355E-2</v>
      </c>
      <c r="BC221" s="2">
        <f t="shared" si="1228"/>
        <v>4.5959785187960532E-2</v>
      </c>
      <c r="BD221" s="2">
        <f t="shared" si="1229"/>
        <v>3.4969401773448233E-3</v>
      </c>
      <c r="BE221" s="2">
        <f t="shared" si="1230"/>
        <v>0.38116647933058573</v>
      </c>
      <c r="BF221" s="2">
        <f t="shared" si="1231"/>
        <v>0.52916198326464348</v>
      </c>
      <c r="BG221" s="2">
        <f t="shared" si="1232"/>
        <v>4.0214812039465468E-2</v>
      </c>
      <c r="BH221" s="2">
        <f t="shared" si="1038"/>
        <v>0.10672853828306264</v>
      </c>
      <c r="BI221" s="2">
        <f t="shared" si="1039"/>
        <v>8.1206496519721574E-3</v>
      </c>
      <c r="BJ221" s="2">
        <f t="shared" si="104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1201"/>
        <v>405</v>
      </c>
      <c r="R222">
        <f t="shared" si="1202"/>
        <v>5076</v>
      </c>
      <c r="Z222">
        <f t="shared" si="1413"/>
        <v>4345</v>
      </c>
      <c r="AA222">
        <f t="shared" si="1414"/>
        <v>3144</v>
      </c>
      <c r="AB222">
        <f t="shared" si="1415"/>
        <v>405</v>
      </c>
      <c r="AC222">
        <f t="shared" si="1416"/>
        <v>326</v>
      </c>
      <c r="AE222" s="3">
        <f t="shared" ref="AE222" si="1657">B222-B221</f>
        <v>6579</v>
      </c>
      <c r="AF222" s="3">
        <f t="shared" ref="AF222" si="1658">E222-E221</f>
        <v>213</v>
      </c>
      <c r="AG222" s="3">
        <f t="shared" ref="AG222" si="1659">G222-G221</f>
        <v>101</v>
      </c>
      <c r="AH222" s="3">
        <f t="shared" ref="AH222" si="1660">H222-H221</f>
        <v>9</v>
      </c>
      <c r="AI222" s="3">
        <f t="shared" ref="AI222" si="1661">J222-J221</f>
        <v>2</v>
      </c>
      <c r="AJ222" s="3">
        <f t="shared" ref="AJ222" si="1662">M222-M221</f>
        <v>92</v>
      </c>
      <c r="AK222" s="3">
        <f t="shared" ref="AK222" si="1663">N222-N221</f>
        <v>108</v>
      </c>
      <c r="AL222" s="3">
        <f t="shared" ref="AL222" si="1664">O222-O221</f>
        <v>4</v>
      </c>
      <c r="AM222" s="3"/>
      <c r="AN222" s="3">
        <f t="shared" ref="AN222" si="1665">AE222-AF222</f>
        <v>6366</v>
      </c>
      <c r="AO222" s="3">
        <f t="shared" ref="AO222" si="1666">AF222</f>
        <v>213</v>
      </c>
      <c r="AQ222" s="6">
        <f t="shared" ref="AQ222" si="1667">(B222-B221)/B221</f>
        <v>1.2760386360991504E-2</v>
      </c>
      <c r="AR222" s="6">
        <f t="shared" ref="AR222" si="1668">(E222-E221)/E221</f>
        <v>2.6601723491944548E-2</v>
      </c>
      <c r="AS222" s="6">
        <f t="shared" ref="AS222" si="1669">(G222-G221)/G221</f>
        <v>2.9292343387470998E-2</v>
      </c>
      <c r="AT222" s="6">
        <f t="shared" ref="AT222" si="1670">(H222-H221)/H221</f>
        <v>2.2727272727272728E-2</v>
      </c>
      <c r="AU222" s="6">
        <f t="shared" ref="AU222" si="1671">(J222-J221)/J221</f>
        <v>7.1428571428571425E-2</v>
      </c>
      <c r="AV222" s="6">
        <f t="shared" ref="AV222" si="1672">(M222-M221)/M221</f>
        <v>3.0144167758846659E-2</v>
      </c>
      <c r="AW222" s="6">
        <f t="shared" ref="AW222" si="1673">(N222-N221)/N221</f>
        <v>2.5489733301864527E-2</v>
      </c>
      <c r="AX222" s="6">
        <f t="shared" ref="AX222" si="1674">(O222-O221)/O221</f>
        <v>1.2422360248447204E-2</v>
      </c>
      <c r="AZ222" s="2">
        <f t="shared" ref="AZ222" si="1675">E222/B222</f>
        <v>1.5742331358838974E-2</v>
      </c>
      <c r="BA222" s="17">
        <f t="shared" ref="BA222" si="1676">AF222/AE222</f>
        <v>3.2375740994072047E-2</v>
      </c>
      <c r="BB222" s="2">
        <f t="shared" si="1227"/>
        <v>4.9270072992700732E-2</v>
      </c>
      <c r="BC222" s="2">
        <f t="shared" si="1228"/>
        <v>4.5620437956204379E-2</v>
      </c>
      <c r="BD222" s="2">
        <f t="shared" si="1229"/>
        <v>3.6496350364963502E-3</v>
      </c>
      <c r="BE222" s="2">
        <f t="shared" si="1230"/>
        <v>0.38248175182481753</v>
      </c>
      <c r="BF222" s="2">
        <f t="shared" si="1231"/>
        <v>0.52858880778588813</v>
      </c>
      <c r="BG222" s="2">
        <f t="shared" si="1232"/>
        <v>3.9659367396593675E-2</v>
      </c>
      <c r="BH222" s="2">
        <f t="shared" si="1038"/>
        <v>0.10566356720202874</v>
      </c>
      <c r="BI222" s="2">
        <f t="shared" si="1039"/>
        <v>8.4530853761623E-3</v>
      </c>
      <c r="BJ222" s="2">
        <f t="shared" si="104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1201"/>
        <v>409</v>
      </c>
      <c r="R223">
        <f t="shared" si="1202"/>
        <v>5192</v>
      </c>
      <c r="Z223">
        <f t="shared" si="1413"/>
        <v>4454</v>
      </c>
      <c r="AA223">
        <f t="shared" si="1414"/>
        <v>3287</v>
      </c>
      <c r="AB223">
        <f t="shared" si="1415"/>
        <v>409</v>
      </c>
      <c r="AC223">
        <f t="shared" si="1416"/>
        <v>329</v>
      </c>
      <c r="AE223" s="3">
        <f t="shared" ref="AE223" si="1677">B223-B222</f>
        <v>7374</v>
      </c>
      <c r="AF223" s="3">
        <f t="shared" ref="AF223" si="1678">E223-E222</f>
        <v>259</v>
      </c>
      <c r="AG223" s="3">
        <f t="shared" ref="AG223" si="1679">G223-G222</f>
        <v>147</v>
      </c>
      <c r="AH223" s="3">
        <f t="shared" ref="AH223" si="1680">H223-H222</f>
        <v>4</v>
      </c>
      <c r="AI223" s="3">
        <f t="shared" ref="AI223" si="1681">J223-J222</f>
        <v>3</v>
      </c>
      <c r="AJ223" s="3">
        <f t="shared" ref="AJ223" si="1682">M223-M222</f>
        <v>143</v>
      </c>
      <c r="AK223" s="3">
        <f t="shared" ref="AK223" si="1683">N223-N222</f>
        <v>109</v>
      </c>
      <c r="AL223" s="3">
        <f t="shared" ref="AL223" si="1684">O223-O222</f>
        <v>3</v>
      </c>
      <c r="AM223" s="3"/>
      <c r="AN223" s="3">
        <f t="shared" ref="AN223" si="1685">AE223-AF223</f>
        <v>7115</v>
      </c>
      <c r="AO223" s="3">
        <f t="shared" ref="AO223" si="1686">AF223</f>
        <v>259</v>
      </c>
      <c r="AQ223" s="6">
        <f t="shared" ref="AQ223" si="1687">(B223-B222)/B222</f>
        <v>1.4122135211688393E-2</v>
      </c>
      <c r="AR223" s="6">
        <f t="shared" ref="AR223" si="1688">(E223-E222)/E222</f>
        <v>3.150851581508516E-2</v>
      </c>
      <c r="AS223" s="6">
        <f t="shared" ref="AS223" si="1689">(G223-G222)/G222</f>
        <v>4.142011834319527E-2</v>
      </c>
      <c r="AT223" s="6">
        <f t="shared" ref="AT223" si="1690">(H223-H222)/H222</f>
        <v>9.876543209876543E-3</v>
      </c>
      <c r="AU223" s="6">
        <f t="shared" ref="AU223" si="1691">(J223-J222)/J222</f>
        <v>0.1</v>
      </c>
      <c r="AV223" s="6">
        <f t="shared" ref="AV223" si="1692">(M223-M222)/M222</f>
        <v>4.5483460559796435E-2</v>
      </c>
      <c r="AW223" s="6">
        <f t="shared" ref="AW223" si="1693">(N223-N222)/N222</f>
        <v>2.5086306098964326E-2</v>
      </c>
      <c r="AX223" s="6">
        <f t="shared" ref="AX223" si="1694">(O223-O222)/O222</f>
        <v>9.202453987730062E-3</v>
      </c>
      <c r="AZ223" s="2">
        <f t="shared" ref="AZ223" si="1695">E223/B223</f>
        <v>1.6012222090030271E-2</v>
      </c>
      <c r="BA223" s="17">
        <f t="shared" ref="BA223" si="1696">AF223/AE223</f>
        <v>3.5123406563601842E-2</v>
      </c>
      <c r="BB223" s="2">
        <f t="shared" si="1227"/>
        <v>4.8236820379761763E-2</v>
      </c>
      <c r="BC223" s="2">
        <f t="shared" si="1228"/>
        <v>4.4344851987262651E-2</v>
      </c>
      <c r="BD223" s="2">
        <f t="shared" si="1229"/>
        <v>3.8919683924991157E-3</v>
      </c>
      <c r="BE223" s="2">
        <f t="shared" si="1230"/>
        <v>0.38766363958013916</v>
      </c>
      <c r="BF223" s="2">
        <f t="shared" si="1231"/>
        <v>0.52529779455124426</v>
      </c>
      <c r="BG223" s="2">
        <f t="shared" si="1232"/>
        <v>3.8801745488854816E-2</v>
      </c>
      <c r="BH223" s="2">
        <f t="shared" si="1038"/>
        <v>0.10173160173160173</v>
      </c>
      <c r="BI223" s="2">
        <f t="shared" si="1039"/>
        <v>8.9285714285714281E-3</v>
      </c>
      <c r="BJ223" s="2">
        <f t="shared" si="104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1201"/>
        <v>411</v>
      </c>
      <c r="R224">
        <f t="shared" si="1202"/>
        <v>5222</v>
      </c>
      <c r="Z224">
        <f t="shared" si="1413"/>
        <v>4478</v>
      </c>
      <c r="AA224">
        <f t="shared" si="1414"/>
        <v>3490</v>
      </c>
      <c r="AB224">
        <f t="shared" si="1415"/>
        <v>411</v>
      </c>
      <c r="AC224">
        <f t="shared" si="1416"/>
        <v>333</v>
      </c>
      <c r="AE224" s="3">
        <f t="shared" ref="AE224" si="1697">B224-B223</f>
        <v>7151</v>
      </c>
      <c r="AF224" s="3">
        <f t="shared" ref="AF224" si="1698">E224-E223</f>
        <v>233</v>
      </c>
      <c r="AG224" s="3">
        <f t="shared" ref="AG224" si="1699">G224-G223</f>
        <v>205</v>
      </c>
      <c r="AH224" s="3">
        <f t="shared" ref="AH224" si="1700">H224-H223</f>
        <v>2</v>
      </c>
      <c r="AI224" s="3">
        <f t="shared" ref="AI224" si="1701">J224-J223</f>
        <v>2</v>
      </c>
      <c r="AJ224" s="3">
        <f t="shared" ref="AJ224" si="1702">M224-M223</f>
        <v>203</v>
      </c>
      <c r="AK224" s="3">
        <f t="shared" ref="AK224" si="1703">N224-N223</f>
        <v>24</v>
      </c>
      <c r="AL224" s="3">
        <f t="shared" ref="AL224" si="1704">O224-O223</f>
        <v>4</v>
      </c>
      <c r="AM224" s="3"/>
      <c r="AN224" s="3">
        <f t="shared" ref="AN224" si="1705">AE224-AF224</f>
        <v>6918</v>
      </c>
      <c r="AO224" s="3">
        <f t="shared" ref="AO224" si="1706">AF224</f>
        <v>233</v>
      </c>
      <c r="AQ224" s="6">
        <f t="shared" ref="AQ224" si="1707">(B224-B223)/B223</f>
        <v>1.3504351947848388E-2</v>
      </c>
      <c r="AR224" s="6">
        <f t="shared" ref="AR224" si="1708">(E224-E223)/E223</f>
        <v>2.7479655619766483E-2</v>
      </c>
      <c r="AS224" s="6">
        <f t="shared" ref="AS224" si="1709">(G224-G223)/G223</f>
        <v>5.5465367965367968E-2</v>
      </c>
      <c r="AT224" s="6">
        <f t="shared" ref="AT224" si="1710">(H224-H223)/H223</f>
        <v>4.8899755501222494E-3</v>
      </c>
      <c r="AU224" s="6">
        <f t="shared" ref="AU224" si="1711">(J224-J223)/J223</f>
        <v>6.0606060606060608E-2</v>
      </c>
      <c r="AV224" s="6">
        <f t="shared" ref="AV224" si="1712">(M224-M223)/M223</f>
        <v>6.1758442348646185E-2</v>
      </c>
      <c r="AW224" s="6">
        <f t="shared" ref="AW224" si="1713">(N224-N223)/N223</f>
        <v>5.3884149079479124E-3</v>
      </c>
      <c r="AX224" s="6">
        <f t="shared" ref="AX224" si="1714">(O224-O223)/O223</f>
        <v>1.2158054711246201E-2</v>
      </c>
      <c r="AZ224" s="2">
        <f t="shared" ref="AZ224" si="1715">E224/B224</f>
        <v>1.6233016076499393E-2</v>
      </c>
      <c r="BA224" s="17">
        <f t="shared" ref="BA224" si="1716">AF224/AE224</f>
        <v>3.2582855544679067E-2</v>
      </c>
      <c r="BB224" s="2">
        <f t="shared" si="1227"/>
        <v>4.7176308539944901E-2</v>
      </c>
      <c r="BC224" s="2">
        <f t="shared" si="1228"/>
        <v>4.3158861340679519E-2</v>
      </c>
      <c r="BD224" s="2">
        <f t="shared" si="1229"/>
        <v>4.0174471992653815E-3</v>
      </c>
      <c r="BE224" s="2">
        <f t="shared" si="1230"/>
        <v>0.40059687786960513</v>
      </c>
      <c r="BF224" s="2">
        <f t="shared" si="1231"/>
        <v>0.51400367309458217</v>
      </c>
      <c r="BG224" s="2">
        <f t="shared" si="1232"/>
        <v>3.8223140495867766E-2</v>
      </c>
      <c r="BH224" s="2">
        <f t="shared" si="1038"/>
        <v>9.6385542168674704E-2</v>
      </c>
      <c r="BI224" s="2">
        <f t="shared" si="1039"/>
        <v>8.9720584465521665E-3</v>
      </c>
      <c r="BJ224" s="2">
        <f t="shared" si="104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1201"/>
        <v>422</v>
      </c>
      <c r="R225">
        <f t="shared" si="1202"/>
        <v>5276</v>
      </c>
      <c r="Z225">
        <f t="shared" si="1413"/>
        <v>4519</v>
      </c>
      <c r="AA225">
        <f t="shared" si="1414"/>
        <v>3721</v>
      </c>
      <c r="AB225">
        <f t="shared" si="1415"/>
        <v>422</v>
      </c>
      <c r="AC225">
        <f t="shared" si="1416"/>
        <v>335</v>
      </c>
      <c r="AE225" s="3">
        <f t="shared" ref="AE225" si="1717">B225-B224</f>
        <v>7741</v>
      </c>
      <c r="AF225" s="3">
        <f t="shared" ref="AF225" si="1718">E225-E224</f>
        <v>285</v>
      </c>
      <c r="AG225" s="3">
        <f t="shared" ref="AG225" si="1719">G225-G224</f>
        <v>242</v>
      </c>
      <c r="AH225" s="3">
        <f t="shared" ref="AH225" si="1720">H225-H224</f>
        <v>11</v>
      </c>
      <c r="AI225" s="3">
        <f t="shared" ref="AI225" si="1721">J225-J224</f>
        <v>0</v>
      </c>
      <c r="AJ225" s="3">
        <f t="shared" ref="AJ225" si="1722">M225-M224</f>
        <v>231</v>
      </c>
      <c r="AK225" s="3">
        <f t="shared" ref="AK225" si="1723">N225-N224</f>
        <v>41</v>
      </c>
      <c r="AL225" s="3">
        <f t="shared" ref="AL225" si="1724">O225-O224</f>
        <v>2</v>
      </c>
      <c r="AM225" s="3"/>
      <c r="AN225" s="3">
        <f t="shared" ref="AN225" si="1725">AE225-AF225</f>
        <v>7456</v>
      </c>
      <c r="AO225" s="3">
        <f t="shared" ref="AO225" si="1726">AF225</f>
        <v>285</v>
      </c>
      <c r="AQ225" s="6">
        <f t="shared" ref="AQ225" si="1727">(B225-B224)/B224</f>
        <v>1.4423757741985973E-2</v>
      </c>
      <c r="AR225" s="6">
        <f t="shared" ref="AR225" si="1728">(E225-E224)/E224</f>
        <v>3.2713498622589529E-2</v>
      </c>
      <c r="AS225" s="6">
        <f t="shared" ref="AS225" si="1729">(G225-G224)/G224</f>
        <v>6.2035375544732117E-2</v>
      </c>
      <c r="AT225" s="6">
        <f t="shared" ref="AT225" si="1730">(H225-H224)/H224</f>
        <v>2.6763990267639901E-2</v>
      </c>
      <c r="AU225" s="6">
        <f t="shared" ref="AU225" si="1731">(J225-J224)/J224</f>
        <v>0</v>
      </c>
      <c r="AV225" s="6">
        <f t="shared" ref="AV225" si="1732">(M225-M224)/M224</f>
        <v>6.6189111747850998E-2</v>
      </c>
      <c r="AW225" s="6">
        <f t="shared" ref="AW225" si="1733">(N225-N224)/N224</f>
        <v>9.1558731576596702E-3</v>
      </c>
      <c r="AX225" s="6">
        <f t="shared" ref="AX225" si="1734">(O225-O224)/O224</f>
        <v>6.006006006006006E-3</v>
      </c>
      <c r="AZ225" s="2">
        <f t="shared" ref="AZ225" si="1735">E225/B225</f>
        <v>1.6525692244110757E-2</v>
      </c>
      <c r="BA225" s="17">
        <f t="shared" ref="BA225" si="1736">AF225/AE225</f>
        <v>3.6816948714636352E-2</v>
      </c>
      <c r="BB225" s="2">
        <f t="shared" si="1227"/>
        <v>4.6904523730132264E-2</v>
      </c>
      <c r="BC225" s="2">
        <f t="shared" si="1228"/>
        <v>4.3014338112704234E-2</v>
      </c>
      <c r="BD225" s="2">
        <f t="shared" si="1229"/>
        <v>3.8901856174280314E-3</v>
      </c>
      <c r="BE225" s="2">
        <f t="shared" si="1230"/>
        <v>0.41358230521284872</v>
      </c>
      <c r="BF225" s="2">
        <f t="shared" si="1231"/>
        <v>0.50227853729020788</v>
      </c>
      <c r="BG225" s="2">
        <f t="shared" si="1232"/>
        <v>3.7234633766811159E-2</v>
      </c>
      <c r="BH225" s="2">
        <f t="shared" si="1038"/>
        <v>9.3410572049239679E-2</v>
      </c>
      <c r="BI225" s="2">
        <f t="shared" si="1039"/>
        <v>8.4479845522568188E-3</v>
      </c>
      <c r="BJ225" s="2">
        <f t="shared" si="104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1201"/>
        <v>426</v>
      </c>
      <c r="R226">
        <f t="shared" si="1202"/>
        <v>5319</v>
      </c>
      <c r="Z226">
        <f t="shared" si="1413"/>
        <v>4557</v>
      </c>
      <c r="AA226">
        <f t="shared" si="1414"/>
        <v>3975</v>
      </c>
      <c r="AB226">
        <f t="shared" si="1415"/>
        <v>426</v>
      </c>
      <c r="AC226">
        <f t="shared" si="1416"/>
        <v>336</v>
      </c>
      <c r="AE226" s="3">
        <f t="shared" ref="AE226" si="1737">B226-B225</f>
        <v>4509</v>
      </c>
      <c r="AF226" s="3">
        <f t="shared" ref="AF226" si="1738">E226-E225</f>
        <v>297</v>
      </c>
      <c r="AG226" s="3">
        <f t="shared" ref="AG226" si="1739">G226-G225</f>
        <v>258</v>
      </c>
      <c r="AH226" s="3">
        <f t="shared" ref="AH226" si="1740">H226-H225</f>
        <v>4</v>
      </c>
      <c r="AI226" s="3">
        <f t="shared" ref="AI226" si="1741">J226-J225</f>
        <v>3</v>
      </c>
      <c r="AJ226" s="3">
        <f t="shared" ref="AJ226" si="1742">M226-M225</f>
        <v>254</v>
      </c>
      <c r="AK226" s="3">
        <f t="shared" ref="AK226" si="1743">N226-N225</f>
        <v>38</v>
      </c>
      <c r="AL226" s="3">
        <f t="shared" ref="AL226" si="1744">O226-O225</f>
        <v>1</v>
      </c>
      <c r="AM226" s="3"/>
      <c r="AN226" s="3">
        <f t="shared" ref="AN226" si="1745">AE226-AF226</f>
        <v>4212</v>
      </c>
      <c r="AO226" s="3">
        <f t="shared" ref="AO226" si="1746">AF226</f>
        <v>297</v>
      </c>
      <c r="AQ226" s="6">
        <f t="shared" ref="AQ226" si="1747">(B226-B225)/B225</f>
        <v>8.2821325251412042E-3</v>
      </c>
      <c r="AR226" s="6">
        <f t="shared" ref="AR226" si="1748">(E226-E225)/E225</f>
        <v>3.3011003667889297E-2</v>
      </c>
      <c r="AS226" s="6">
        <f t="shared" ref="AS226" si="1749">(G226-G225)/G225</f>
        <v>6.2273714699493124E-2</v>
      </c>
      <c r="AT226" s="6">
        <f t="shared" ref="AT226" si="1750">(H226-H225)/H225</f>
        <v>9.4786729857819912E-3</v>
      </c>
      <c r="AU226" s="6">
        <f t="shared" ref="AU226" si="1751">(J226-J225)/J225</f>
        <v>8.5714285714285715E-2</v>
      </c>
      <c r="AV226" s="6">
        <f t="shared" ref="AV226" si="1752">(M226-M225)/M225</f>
        <v>6.8261220102123085E-2</v>
      </c>
      <c r="AW226" s="6">
        <f t="shared" ref="AW226" si="1753">(N226-N225)/N225</f>
        <v>8.4089400309803053E-3</v>
      </c>
      <c r="AX226" s="6">
        <f t="shared" ref="AX226" si="1754">(O226-O225)/O225</f>
        <v>2.9850746268656717E-3</v>
      </c>
      <c r="AZ226" s="2">
        <f t="shared" ref="AZ226" si="1755">E226/B226</f>
        <v>1.6930997169058576E-2</v>
      </c>
      <c r="BA226" s="17">
        <f t="shared" ref="BA226" si="1756">AF226/AE226</f>
        <v>6.5868263473053898E-2</v>
      </c>
      <c r="BB226" s="2">
        <f t="shared" si="1227"/>
        <v>4.5836023240800515E-2</v>
      </c>
      <c r="BC226" s="2">
        <f t="shared" si="1228"/>
        <v>4.1747363890682163E-2</v>
      </c>
      <c r="BD226" s="2">
        <f t="shared" si="1229"/>
        <v>4.0886593501183559E-3</v>
      </c>
      <c r="BE226" s="2">
        <f t="shared" si="1230"/>
        <v>0.42769528728211748</v>
      </c>
      <c r="BF226" s="2">
        <f t="shared" si="1231"/>
        <v>0.49031633311814071</v>
      </c>
      <c r="BG226" s="2">
        <f t="shared" si="1232"/>
        <v>3.6152356358941255E-2</v>
      </c>
      <c r="BH226" s="2">
        <f t="shared" si="1038"/>
        <v>8.8161781413315154E-2</v>
      </c>
      <c r="BI226" s="2">
        <f t="shared" si="1039"/>
        <v>8.6344012724380824E-3</v>
      </c>
      <c r="BJ226" s="2">
        <f t="shared" si="104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1201"/>
        <v>446</v>
      </c>
      <c r="R227">
        <f t="shared" si="1202"/>
        <v>5356</v>
      </c>
      <c r="Z227">
        <f t="shared" si="1413"/>
        <v>4571</v>
      </c>
      <c r="AA227">
        <f t="shared" si="1414"/>
        <v>4236</v>
      </c>
      <c r="AB227">
        <f t="shared" si="1415"/>
        <v>446</v>
      </c>
      <c r="AC227">
        <f t="shared" si="1416"/>
        <v>339</v>
      </c>
      <c r="AE227" s="3">
        <f t="shared" ref="AE227" si="1757">B227-B226</f>
        <v>3892</v>
      </c>
      <c r="AF227" s="3">
        <f t="shared" ref="AF227" si="1758">E227-E226</f>
        <v>298</v>
      </c>
      <c r="AG227" s="3">
        <f t="shared" ref="AG227" si="1759">G227-G226</f>
        <v>281</v>
      </c>
      <c r="AH227" s="3">
        <f t="shared" ref="AH227" si="1760">H227-H226</f>
        <v>20</v>
      </c>
      <c r="AI227" s="3">
        <f t="shared" ref="AI227" si="1761">J227-J226</f>
        <v>4</v>
      </c>
      <c r="AJ227" s="3">
        <f t="shared" ref="AJ227" si="1762">M227-M226</f>
        <v>261</v>
      </c>
      <c r="AK227" s="3">
        <f t="shared" ref="AK227" si="1763">N227-N226</f>
        <v>14</v>
      </c>
      <c r="AL227" s="3">
        <f t="shared" ref="AL227" si="1764">O227-O226</f>
        <v>3</v>
      </c>
      <c r="AM227" s="3"/>
      <c r="AN227" s="3">
        <f t="shared" ref="AN227" si="1765">AE227-AF227</f>
        <v>3594</v>
      </c>
      <c r="AO227" s="3">
        <f t="shared" ref="AO227" si="1766">AF227</f>
        <v>298</v>
      </c>
      <c r="AQ227" s="6">
        <f t="shared" ref="AQ227" si="1767">(B227-B226)/B226</f>
        <v>7.0901055500296939E-3</v>
      </c>
      <c r="AR227" s="6">
        <f t="shared" ref="AR227" si="1768">(E227-E226)/E226</f>
        <v>3.2063697008822896E-2</v>
      </c>
      <c r="AS227" s="6">
        <f t="shared" ref="AS227" si="1769">(G227-G226)/G226</f>
        <v>6.3849125198818454E-2</v>
      </c>
      <c r="AT227" s="6">
        <f t="shared" ref="AT227" si="1770">(H227-H226)/H226</f>
        <v>4.6948356807511735E-2</v>
      </c>
      <c r="AU227" s="6">
        <f t="shared" ref="AU227" si="1771">(J227-J226)/J226</f>
        <v>0.10526315789473684</v>
      </c>
      <c r="AV227" s="6">
        <f t="shared" ref="AV227" si="1772">(M227-M226)/M226</f>
        <v>6.5660377358490563E-2</v>
      </c>
      <c r="AW227" s="6">
        <f t="shared" ref="AW227" si="1773">(N227-N226)/N226</f>
        <v>3.0721966205837174E-3</v>
      </c>
      <c r="AX227" s="6">
        <f t="shared" ref="AX227" si="1774">(O227-O226)/O226</f>
        <v>8.9285714285714281E-3</v>
      </c>
      <c r="AZ227" s="2">
        <f t="shared" ref="AZ227" si="1775">E227/B227</f>
        <v>1.7350848187313909E-2</v>
      </c>
      <c r="BA227" s="17">
        <f t="shared" ref="BA227" si="1776">AF227/AE227</f>
        <v>7.6567317574511823E-2</v>
      </c>
      <c r="BB227" s="2">
        <f t="shared" si="1227"/>
        <v>4.6497080900750623E-2</v>
      </c>
      <c r="BC227" s="2">
        <f t="shared" si="1228"/>
        <v>4.2118432026688905E-2</v>
      </c>
      <c r="BD227" s="2">
        <f t="shared" si="1229"/>
        <v>4.3786488740617177E-3</v>
      </c>
      <c r="BE227" s="2">
        <f t="shared" si="1230"/>
        <v>0.44161801501251041</v>
      </c>
      <c r="BF227" s="2">
        <f t="shared" si="1231"/>
        <v>0.47654295246038364</v>
      </c>
      <c r="BG227" s="2">
        <f t="shared" si="1232"/>
        <v>3.5341951626355297E-2</v>
      </c>
      <c r="BH227" s="2">
        <f t="shared" si="1038"/>
        <v>8.6287911149081589E-2</v>
      </c>
      <c r="BI227" s="2">
        <f t="shared" si="1039"/>
        <v>8.9705254164886804E-3</v>
      </c>
      <c r="BJ227" s="2">
        <f t="shared" si="104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1201"/>
        <v>470</v>
      </c>
      <c r="R228">
        <f t="shared" si="1202"/>
        <v>5519</v>
      </c>
      <c r="Z228">
        <f t="shared" si="1413"/>
        <v>4708</v>
      </c>
      <c r="AA228">
        <f t="shared" si="1414"/>
        <v>4407</v>
      </c>
      <c r="AB228">
        <f t="shared" si="1415"/>
        <v>470</v>
      </c>
      <c r="AC228">
        <f t="shared" si="1416"/>
        <v>341</v>
      </c>
      <c r="AE228" s="3">
        <f t="shared" ref="AE228" si="1777">B228-B227</f>
        <v>8340</v>
      </c>
      <c r="AF228" s="3">
        <f t="shared" ref="AF228" si="1778">E228-E227</f>
        <v>334</v>
      </c>
      <c r="AG228" s="3">
        <f t="shared" ref="AG228" si="1779">G228-G227</f>
        <v>195</v>
      </c>
      <c r="AH228" s="3">
        <f t="shared" ref="AH228" si="1780">H228-H227</f>
        <v>24</v>
      </c>
      <c r="AI228" s="3">
        <f t="shared" ref="AI228" si="1781">J228-J227</f>
        <v>2</v>
      </c>
      <c r="AJ228" s="3">
        <f t="shared" ref="AJ228" si="1782">M228-M227</f>
        <v>171</v>
      </c>
      <c r="AK228" s="3">
        <f t="shared" ref="AK228" si="1783">N228-N227</f>
        <v>137</v>
      </c>
      <c r="AL228" s="3">
        <f t="shared" ref="AL228" si="1784">O228-O227</f>
        <v>2</v>
      </c>
      <c r="AM228" s="3"/>
      <c r="AN228" s="3">
        <f t="shared" ref="AN228" si="1785">AE228-AF228</f>
        <v>8006</v>
      </c>
      <c r="AO228" s="3">
        <f t="shared" ref="AO228" si="1786">AF228</f>
        <v>334</v>
      </c>
      <c r="AQ228" s="6">
        <f t="shared" ref="AQ228" si="1787">(B228-B227)/B227</f>
        <v>1.5086121130337575E-2</v>
      </c>
      <c r="AR228" s="6">
        <f t="shared" ref="AR228" si="1788">(E228-E227)/E227</f>
        <v>3.4820683903252714E-2</v>
      </c>
      <c r="AS228" s="6">
        <f t="shared" ref="AS228" si="1789">(G228-G227)/G227</f>
        <v>4.1648868005126016E-2</v>
      </c>
      <c r="AT228" s="6">
        <f t="shared" ref="AT228" si="1790">(H228-H227)/H227</f>
        <v>5.3811659192825115E-2</v>
      </c>
      <c r="AU228" s="6">
        <f t="shared" ref="AU228" si="1791">(J228-J227)/J227</f>
        <v>4.7619047619047616E-2</v>
      </c>
      <c r="AV228" s="6">
        <f t="shared" ref="AV228" si="1792">(M228-M227)/M227</f>
        <v>4.0368271954674219E-2</v>
      </c>
      <c r="AW228" s="6">
        <f t="shared" ref="AW228" si="1793">(N228-N227)/N227</f>
        <v>2.9971559833734413E-2</v>
      </c>
      <c r="AX228" s="6">
        <f t="shared" ref="AX228" si="1794">(O228-O227)/O227</f>
        <v>5.8997050147492625E-3</v>
      </c>
      <c r="AZ228" s="2">
        <f t="shared" ref="AZ228" si="1795">E228/B228</f>
        <v>1.7688170701717496E-2</v>
      </c>
      <c r="BA228" s="17">
        <f t="shared" ref="BA228" si="1796">AF228/AE228</f>
        <v>4.004796163069544E-2</v>
      </c>
      <c r="BB228" s="2">
        <f t="shared" si="1227"/>
        <v>4.7350392907515616E-2</v>
      </c>
      <c r="BC228" s="2">
        <f t="shared" si="1228"/>
        <v>4.2917590167237556E-2</v>
      </c>
      <c r="BD228" s="2">
        <f t="shared" si="1229"/>
        <v>4.432802740278058E-3</v>
      </c>
      <c r="BE228" s="2">
        <f t="shared" si="1230"/>
        <v>0.4439854926455773</v>
      </c>
      <c r="BF228" s="2">
        <f t="shared" si="1231"/>
        <v>0.47430989320975214</v>
      </c>
      <c r="BG228" s="2">
        <f t="shared" si="1232"/>
        <v>3.4354221237154946E-2</v>
      </c>
      <c r="BH228" s="2">
        <f t="shared" si="1038"/>
        <v>8.7348779987697356E-2</v>
      </c>
      <c r="BI228" s="2">
        <f t="shared" si="1039"/>
        <v>9.0219397170391638E-3</v>
      </c>
      <c r="BJ228" s="2">
        <f t="shared" si="104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1201"/>
        <v>496</v>
      </c>
      <c r="R229">
        <f t="shared" si="1202"/>
        <v>5601</v>
      </c>
      <c r="Z229">
        <f t="shared" si="1413"/>
        <v>4762</v>
      </c>
      <c r="AA229">
        <f t="shared" si="1414"/>
        <v>4691</v>
      </c>
      <c r="AB229">
        <f t="shared" si="1415"/>
        <v>496</v>
      </c>
      <c r="AC229">
        <f t="shared" si="1416"/>
        <v>343</v>
      </c>
      <c r="AE229" s="3">
        <f t="shared" ref="AE229" si="1797">B229-B228</f>
        <v>7021</v>
      </c>
      <c r="AF229" s="3">
        <f t="shared" ref="AF229" si="1798">E229-E228</f>
        <v>366</v>
      </c>
      <c r="AG229" s="3">
        <f t="shared" ref="AG229" si="1799">G229-G228</f>
        <v>310</v>
      </c>
      <c r="AH229" s="3">
        <f t="shared" ref="AH229" si="1800">H229-H228</f>
        <v>26</v>
      </c>
      <c r="AI229" s="3">
        <f t="shared" ref="AI229" si="1801">J229-J228</f>
        <v>5</v>
      </c>
      <c r="AJ229" s="3">
        <f t="shared" ref="AJ229" si="1802">M229-M228</f>
        <v>284</v>
      </c>
      <c r="AK229" s="3">
        <f t="shared" ref="AK229" si="1803">N229-N228</f>
        <v>54</v>
      </c>
      <c r="AL229" s="3">
        <f t="shared" ref="AL229" si="1804">O229-O228</f>
        <v>2</v>
      </c>
      <c r="AM229" s="3"/>
      <c r="AN229" s="3">
        <f t="shared" ref="AN229" si="1805">AE229-AF229</f>
        <v>6655</v>
      </c>
      <c r="AO229" s="3">
        <f t="shared" ref="AO229" si="1806">AF229</f>
        <v>366</v>
      </c>
      <c r="AQ229" s="6">
        <f t="shared" ref="AQ229" si="1807">(B229-B228)/B228</f>
        <v>1.2511449375051232E-2</v>
      </c>
      <c r="AR229" s="6">
        <f t="shared" ref="AR229" si="1808">(E229-E228)/E228</f>
        <v>3.6872859157767481E-2</v>
      </c>
      <c r="AS229" s="6">
        <f t="shared" ref="AS229" si="1809">(G229-G228)/G228</f>
        <v>6.3563666188230464E-2</v>
      </c>
      <c r="AT229" s="6">
        <f t="shared" ref="AT229" si="1810">(H229-H228)/H228</f>
        <v>5.5319148936170209E-2</v>
      </c>
      <c r="AU229" s="6">
        <f t="shared" ref="AU229" si="1811">(J229-J228)/J228</f>
        <v>0.11363636363636363</v>
      </c>
      <c r="AV229" s="6">
        <f t="shared" ref="AV229" si="1812">(M229-M228)/M228</f>
        <v>6.444293169956887E-2</v>
      </c>
      <c r="AW229" s="6">
        <f t="shared" ref="AW229" si="1813">(N229-N228)/N228</f>
        <v>1.1469838572642312E-2</v>
      </c>
      <c r="AX229" s="6">
        <f t="shared" ref="AX229" si="1814">(O229-O228)/O228</f>
        <v>5.8651026392961877E-3</v>
      </c>
      <c r="AZ229" s="2">
        <f t="shared" ref="AZ229" si="1815">E229/B229</f>
        <v>1.8113754802556201E-2</v>
      </c>
      <c r="BA229" s="17">
        <f t="shared" ref="BA229" si="1816">AF229/AE229</f>
        <v>5.2129326306793906E-2</v>
      </c>
      <c r="BB229" s="2">
        <f t="shared" si="1227"/>
        <v>4.8192771084337352E-2</v>
      </c>
      <c r="BC229" s="2">
        <f t="shared" si="1228"/>
        <v>4.3431791682860474E-2</v>
      </c>
      <c r="BD229" s="2">
        <f t="shared" si="1229"/>
        <v>4.7609794014768754E-3</v>
      </c>
      <c r="BE229" s="2">
        <f t="shared" si="1230"/>
        <v>0.45579090555771473</v>
      </c>
      <c r="BF229" s="2">
        <f t="shared" si="1231"/>
        <v>0.46268946754760981</v>
      </c>
      <c r="BG229" s="2">
        <f t="shared" si="1232"/>
        <v>3.3326855810338125E-2</v>
      </c>
      <c r="BH229" s="2">
        <f t="shared" si="1038"/>
        <v>8.6176980913823018E-2</v>
      </c>
      <c r="BI229" s="2">
        <f t="shared" si="1039"/>
        <v>9.4466936572199737E-3</v>
      </c>
      <c r="BJ229" s="2">
        <f t="shared" si="104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1201"/>
        <v>520</v>
      </c>
      <c r="R230">
        <f t="shared" si="1202"/>
        <v>5724</v>
      </c>
      <c r="Z230">
        <f t="shared" si="1413"/>
        <v>4854</v>
      </c>
      <c r="AA230">
        <f t="shared" si="1414"/>
        <v>4967</v>
      </c>
      <c r="AB230">
        <f t="shared" si="1415"/>
        <v>520</v>
      </c>
      <c r="AC230">
        <f t="shared" si="1416"/>
        <v>350</v>
      </c>
      <c r="AE230" s="3">
        <f t="shared" ref="AE230" si="1817">B230-B229</f>
        <v>7444</v>
      </c>
      <c r="AF230" s="3">
        <f t="shared" ref="AF230" si="1818">E230-E229</f>
        <v>399</v>
      </c>
      <c r="AG230" s="3">
        <f t="shared" ref="AG230" si="1819">G230-G229</f>
        <v>300</v>
      </c>
      <c r="AH230" s="3">
        <f t="shared" ref="AH230" si="1820">H230-H229</f>
        <v>24</v>
      </c>
      <c r="AI230" s="3">
        <f t="shared" ref="AI230" si="1821">J230-J229</f>
        <v>3</v>
      </c>
      <c r="AJ230" s="3">
        <f t="shared" ref="AJ230" si="1822">M230-M229</f>
        <v>276</v>
      </c>
      <c r="AK230" s="3">
        <f t="shared" ref="AK230" si="1823">N230-N229</f>
        <v>92</v>
      </c>
      <c r="AL230" s="3">
        <f t="shared" ref="AL230" si="1824">O230-O229</f>
        <v>7</v>
      </c>
      <c r="AM230" s="3"/>
      <c r="AN230" s="3">
        <f t="shared" ref="AN230" si="1825">AE230-AF230</f>
        <v>7045</v>
      </c>
      <c r="AO230" s="3">
        <f t="shared" ref="AO230" si="1826">AF230</f>
        <v>399</v>
      </c>
      <c r="AQ230" s="6">
        <f t="shared" ref="AQ230" si="1827">(B230-B229)/B229</f>
        <v>1.3101320515956895E-2</v>
      </c>
      <c r="AR230" s="6">
        <f t="shared" ref="AR230" si="1828">(E230-E229)/E229</f>
        <v>3.87679751263117E-2</v>
      </c>
      <c r="AS230" s="6">
        <f t="shared" ref="AS230" si="1829">(G230-G229)/G229</f>
        <v>5.7836899942163102E-2</v>
      </c>
      <c r="AT230" s="6">
        <f t="shared" ref="AT230" si="1830">(H230-H229)/H229</f>
        <v>4.8387096774193547E-2</v>
      </c>
      <c r="AU230" s="6">
        <f t="shared" ref="AU230" si="1831">(J230-J229)/J229</f>
        <v>6.1224489795918366E-2</v>
      </c>
      <c r="AV230" s="6">
        <f t="shared" ref="AV230" si="1832">(M230-M229)/M229</f>
        <v>5.8836069068428906E-2</v>
      </c>
      <c r="AW230" s="6">
        <f t="shared" ref="AW230" si="1833">(N230-N229)/N229</f>
        <v>1.9319613607727847E-2</v>
      </c>
      <c r="AX230" s="6">
        <f t="shared" ref="AX230" si="1834">(O230-O229)/O229</f>
        <v>2.0408163265306121E-2</v>
      </c>
      <c r="AZ230" s="2">
        <f t="shared" ref="AZ230" si="1835">E230/B230</f>
        <v>1.8572662000482947E-2</v>
      </c>
      <c r="BA230" s="17">
        <f t="shared" ref="BA230" si="1836">AF230/AE230</f>
        <v>5.3600214938205264E-2</v>
      </c>
      <c r="BB230" s="2">
        <f t="shared" si="1227"/>
        <v>4.8639042185015434E-2</v>
      </c>
      <c r="BC230" s="2">
        <f t="shared" si="1228"/>
        <v>4.3775137966513888E-2</v>
      </c>
      <c r="BD230" s="2">
        <f t="shared" si="1229"/>
        <v>4.8639042185015437E-3</v>
      </c>
      <c r="BE230" s="2">
        <f t="shared" si="1230"/>
        <v>0.46459638948648396</v>
      </c>
      <c r="BF230" s="2">
        <f t="shared" si="1231"/>
        <v>0.45402675147320176</v>
      </c>
      <c r="BG230" s="2">
        <f t="shared" si="1232"/>
        <v>3.2737816855298849E-2</v>
      </c>
      <c r="BH230" s="2">
        <f t="shared" si="1038"/>
        <v>8.5292509568069982E-2</v>
      </c>
      <c r="BI230" s="2">
        <f t="shared" si="1039"/>
        <v>9.4769455075633321E-3</v>
      </c>
      <c r="BJ230" s="2">
        <f t="shared" si="104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" si="1837">H231+L231</f>
        <v>529</v>
      </c>
      <c r="R231">
        <f t="shared" ref="R231" si="1838">Q231+N231+O231</f>
        <v>5864</v>
      </c>
      <c r="Z231">
        <f t="shared" ref="Z231" si="1839">N231</f>
        <v>4975</v>
      </c>
      <c r="AA231">
        <f t="shared" ref="AA231" si="1840">M231</f>
        <v>5405</v>
      </c>
      <c r="AB231">
        <f t="shared" ref="AB231" si="1841">H231</f>
        <v>529</v>
      </c>
      <c r="AC231">
        <f t="shared" ref="AC231" si="1842">O231</f>
        <v>360</v>
      </c>
      <c r="AE231" s="3">
        <f t="shared" ref="AE231" si="1843">B231-B230</f>
        <v>7709</v>
      </c>
      <c r="AF231" s="3">
        <f t="shared" ref="AF231" si="1844">E231-E230</f>
        <v>578</v>
      </c>
      <c r="AG231" s="3">
        <f t="shared" ref="AG231" si="1845">G231-G230</f>
        <v>447</v>
      </c>
      <c r="AH231" s="3">
        <f t="shared" ref="AH231" si="1846">H231-H230</f>
        <v>9</v>
      </c>
      <c r="AI231" s="3">
        <f t="shared" ref="AI231" si="1847">J231-J230</f>
        <v>6</v>
      </c>
      <c r="AJ231" s="3">
        <f t="shared" ref="AJ231" si="1848">M231-M230</f>
        <v>438</v>
      </c>
      <c r="AK231" s="3">
        <f t="shared" ref="AK231" si="1849">N231-N230</f>
        <v>121</v>
      </c>
      <c r="AL231" s="3">
        <f t="shared" ref="AL231" si="1850">O231-O230</f>
        <v>10</v>
      </c>
      <c r="AM231" s="3"/>
      <c r="AN231" s="3">
        <f t="shared" ref="AN231" si="1851">AE231-AF231</f>
        <v>7131</v>
      </c>
      <c r="AO231" s="3">
        <f t="shared" ref="AO231" si="1852">AF231</f>
        <v>578</v>
      </c>
      <c r="AQ231" s="6">
        <f t="shared" ref="AQ231" si="1853">(B231-B230)/B230</f>
        <v>1.3392259972100182E-2</v>
      </c>
      <c r="AR231" s="6">
        <f t="shared" ref="AR231" si="1854">(E231-E230)/E230</f>
        <v>5.4064166121036386E-2</v>
      </c>
      <c r="AS231" s="6">
        <f t="shared" ref="AS231" si="1855">(G231-G230)/G230</f>
        <v>8.1465281574630941E-2</v>
      </c>
      <c r="AT231" s="6">
        <f t="shared" ref="AT231" si="1856">(H231-H230)/H230</f>
        <v>1.7307692307692309E-2</v>
      </c>
      <c r="AU231" s="6">
        <f t="shared" ref="AU231" si="1857">(J231-J230)/J230</f>
        <v>0.11538461538461539</v>
      </c>
      <c r="AV231" s="6">
        <f t="shared" ref="AV231" si="1858">(M231-M230)/M230</f>
        <v>8.8182001207972621E-2</v>
      </c>
      <c r="AW231" s="6">
        <f t="shared" ref="AW231" si="1859">(N231-N230)/N230</f>
        <v>2.4927894519983517E-2</v>
      </c>
      <c r="AX231" s="6">
        <f t="shared" ref="AX231" si="1860">(O231-O230)/O230</f>
        <v>2.8571428571428571E-2</v>
      </c>
      <c r="AZ231" s="2">
        <f t="shared" ref="AZ231" si="1861">E231/B231</f>
        <v>1.9318064936400727E-2</v>
      </c>
      <c r="BA231" s="17">
        <f t="shared" ref="BA231" si="1862">AF231/AE231</f>
        <v>7.4977299260604494E-2</v>
      </c>
      <c r="BB231" s="2">
        <f t="shared" ref="BB231" si="1863">H231/E231</f>
        <v>4.6942940811074627E-2</v>
      </c>
      <c r="BC231" s="2">
        <f t="shared" ref="BC231" si="1864">(H231-J231)/E231</f>
        <v>4.1796077735380244E-2</v>
      </c>
      <c r="BD231" s="2">
        <f t="shared" ref="BD231" si="1865">J231/E231</f>
        <v>5.1468630756943828E-3</v>
      </c>
      <c r="BE231" s="2">
        <f t="shared" ref="BE231" si="1866">M231/E231</f>
        <v>0.47963439524358858</v>
      </c>
      <c r="BF231" s="2">
        <f t="shared" ref="BF231" si="1867">N231/E231</f>
        <v>0.44147661726861304</v>
      </c>
      <c r="BG231" s="2">
        <f t="shared" ref="BG231" si="1868">O231/E231</f>
        <v>3.1946046676723752E-2</v>
      </c>
      <c r="BH231" s="2">
        <f t="shared" ref="BH231" si="1869">I231/G231</f>
        <v>7.9373104145601614E-2</v>
      </c>
      <c r="BI231" s="2">
        <f t="shared" ref="BI231" si="1870">J231/G231</f>
        <v>9.7741826761038094E-3</v>
      </c>
      <c r="BJ231" s="2">
        <f t="shared" ref="BJ231" si="18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ref="Q232" si="1872">H232+L232</f>
        <v>540</v>
      </c>
      <c r="R232">
        <f t="shared" ref="R232" si="1873">Q232+N232+O232</f>
        <v>6003</v>
      </c>
      <c r="Z232">
        <f t="shared" ref="Z232" si="1874">N232</f>
        <v>5101</v>
      </c>
      <c r="AA232">
        <f t="shared" ref="AA232" si="1875">M232</f>
        <v>5741</v>
      </c>
      <c r="AB232">
        <f t="shared" ref="AB232" si="1876">H232</f>
        <v>540</v>
      </c>
      <c r="AC232">
        <f t="shared" ref="AC232" si="1877">O232</f>
        <v>362</v>
      </c>
      <c r="AE232" s="3">
        <f t="shared" ref="AE232" si="1878">B232-B231</f>
        <v>5739</v>
      </c>
      <c r="AF232" s="3">
        <f t="shared" ref="AF232" si="1879">E232-E231</f>
        <v>475</v>
      </c>
      <c r="AG232" s="3">
        <f t="shared" ref="AG232" si="1880">G232-G231</f>
        <v>347</v>
      </c>
      <c r="AH232" s="3">
        <f t="shared" ref="AH232" si="1881">H232-H231</f>
        <v>11</v>
      </c>
      <c r="AI232" s="3">
        <f t="shared" ref="AI232" si="1882">J232-J231</f>
        <v>3</v>
      </c>
      <c r="AJ232" s="3">
        <f t="shared" ref="AJ232" si="1883">M232-M231</f>
        <v>336</v>
      </c>
      <c r="AK232" s="3">
        <f t="shared" ref="AK232" si="1884">N232-N231</f>
        <v>126</v>
      </c>
      <c r="AL232" s="3">
        <f t="shared" ref="AL232" si="1885">O232-O231</f>
        <v>2</v>
      </c>
      <c r="AM232" s="3"/>
      <c r="AN232" s="3">
        <f t="shared" ref="AN232" si="1886">AE232-AF232</f>
        <v>5264</v>
      </c>
      <c r="AO232" s="3">
        <f t="shared" ref="AO232" si="1887">AF232</f>
        <v>475</v>
      </c>
      <c r="AQ232" s="6">
        <f t="shared" ref="AQ232" si="1888">(B232-B231)/B231</f>
        <v>9.8381732780196806E-3</v>
      </c>
      <c r="AR232" s="6">
        <f t="shared" ref="AR232" si="1889">(E232-E231)/E231</f>
        <v>4.2151033809566064E-2</v>
      </c>
      <c r="AS232" s="6">
        <f t="shared" ref="AS232" si="1890">(G232-G231)/G231</f>
        <v>5.8476575665655547E-2</v>
      </c>
      <c r="AT232" s="6">
        <f t="shared" ref="AT232" si="1891">(H232-H231)/H231</f>
        <v>2.0793950850661626E-2</v>
      </c>
      <c r="AU232" s="6">
        <f t="shared" ref="AU232" si="1892">(J232-J231)/J231</f>
        <v>5.1724137931034482E-2</v>
      </c>
      <c r="AV232" s="6">
        <f t="shared" ref="AV232" si="1893">(M232-M231)/M231</f>
        <v>6.2164662349676228E-2</v>
      </c>
      <c r="AW232" s="6">
        <f t="shared" ref="AW232" si="1894">(N232-N231)/N231</f>
        <v>2.5326633165829147E-2</v>
      </c>
      <c r="AX232" s="6">
        <f t="shared" ref="AX232" si="1895">(O232-O231)/O231</f>
        <v>5.5555555555555558E-3</v>
      </c>
      <c r="AZ232" s="2">
        <f t="shared" ref="AZ232" si="1896">E232/B232</f>
        <v>1.9936205500450704E-2</v>
      </c>
      <c r="BA232" s="17">
        <f t="shared" ref="BA232" si="1897">AF232/AE232</f>
        <v>8.2767032584073877E-2</v>
      </c>
      <c r="BB232" s="2">
        <f t="shared" ref="BB232" si="1898">H232/E232</f>
        <v>4.598092643051771E-2</v>
      </c>
      <c r="BC232" s="2">
        <f t="shared" ref="BC232" si="1899">(H232-J232)/E232</f>
        <v>4.0786784741144416E-2</v>
      </c>
      <c r="BD232" s="2">
        <f t="shared" ref="BD232" si="1900">J232/E232</f>
        <v>5.1941416893732974E-3</v>
      </c>
      <c r="BE232" s="2">
        <f t="shared" ref="BE232" si="1901">M232/E232</f>
        <v>0.48884536784741145</v>
      </c>
      <c r="BF232" s="2">
        <f t="shared" ref="BF232" si="1902">N232/E232</f>
        <v>0.43434945504087191</v>
      </c>
      <c r="BG232" s="2">
        <f t="shared" ref="BG232" si="1903">O232/E232</f>
        <v>3.0824250681198911E-2</v>
      </c>
      <c r="BH232" s="2">
        <f t="shared" ref="BH232" si="1904">I232/G232</f>
        <v>7.62617417608661E-2</v>
      </c>
      <c r="BI232" s="2">
        <f t="shared" ref="BI232" si="1905">J232/G232</f>
        <v>9.7118293265403607E-3</v>
      </c>
      <c r="BJ232" s="2">
        <f t="shared" ref="BJ232" si="1906">M232/G232</f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ref="Q233" si="1907">H233+L233</f>
        <v>563</v>
      </c>
      <c r="R233">
        <f t="shared" ref="R233" si="1908">Q233+N233+O233</f>
        <v>6065</v>
      </c>
      <c r="Z233">
        <f t="shared" ref="Z233" si="1909">N233</f>
        <v>5137</v>
      </c>
      <c r="AA233">
        <f t="shared" ref="AA233" si="1910">M233</f>
        <v>6227</v>
      </c>
      <c r="AB233">
        <f t="shared" ref="AB233" si="1911">H233</f>
        <v>563</v>
      </c>
      <c r="AC233">
        <f t="shared" ref="AC233" si="1912">O233</f>
        <v>365</v>
      </c>
      <c r="AE233" s="3">
        <f t="shared" ref="AE233" si="1913">B233-B232</f>
        <v>6390</v>
      </c>
      <c r="AF233" s="3">
        <f t="shared" ref="AF233" si="1914">E233-E232</f>
        <v>548</v>
      </c>
      <c r="AG233" s="3">
        <f t="shared" ref="AG233" si="1915">G233-G232</f>
        <v>509</v>
      </c>
      <c r="AH233" s="3">
        <f t="shared" ref="AH233" si="1916">H233-H232</f>
        <v>23</v>
      </c>
      <c r="AI233" s="3">
        <f t="shared" ref="AI233" si="1917">J233-J232</f>
        <v>9</v>
      </c>
      <c r="AJ233" s="3">
        <f t="shared" ref="AJ233" si="1918">M233-M232</f>
        <v>486</v>
      </c>
      <c r="AK233" s="3">
        <f t="shared" ref="AK233" si="1919">N233-N232</f>
        <v>36</v>
      </c>
      <c r="AL233" s="3">
        <f t="shared" ref="AL233" si="1920">O233-O232</f>
        <v>3</v>
      </c>
      <c r="AM233" s="3"/>
      <c r="AN233" s="3">
        <f t="shared" ref="AN233" si="1921">AE233-AF233</f>
        <v>5842</v>
      </c>
      <c r="AO233" s="3">
        <f t="shared" ref="AO233" si="1922">AF233</f>
        <v>548</v>
      </c>
      <c r="AQ233" s="6">
        <f t="shared" ref="AQ233" si="1923">(B233-B232)/B232</f>
        <v>1.0847441514635557E-2</v>
      </c>
      <c r="AR233" s="6">
        <f t="shared" ref="AR233" si="1924">(E233-E232)/E232</f>
        <v>4.6662125340599457E-2</v>
      </c>
      <c r="AS233" s="6">
        <f t="shared" ref="AS233" si="1925">(G233-G232)/G232</f>
        <v>8.1038051265722014E-2</v>
      </c>
      <c r="AT233" s="6">
        <f t="shared" ref="AT233" si="1926">(H233-H232)/H232</f>
        <v>4.2592592592592592E-2</v>
      </c>
      <c r="AU233" s="6">
        <f t="shared" ref="AU233" si="1927">(J233-J232)/J232</f>
        <v>0.14754098360655737</v>
      </c>
      <c r="AV233" s="6">
        <f t="shared" ref="AV233" si="1928">(M233-M232)/M232</f>
        <v>8.4654241421355164E-2</v>
      </c>
      <c r="AW233" s="6">
        <f t="shared" ref="AW233" si="1929">(N233-N232)/N232</f>
        <v>7.0574397177024109E-3</v>
      </c>
      <c r="AX233" s="6">
        <f t="shared" ref="AX233" si="1930">(O233-O232)/O232</f>
        <v>8.2872928176795577E-3</v>
      </c>
      <c r="AZ233" s="2">
        <f t="shared" ref="AZ233" si="1931">E233/B233</f>
        <v>2.0642552341095841E-2</v>
      </c>
      <c r="BA233" s="17">
        <f t="shared" ref="BA233" si="1932">AF233/AE233</f>
        <v>8.5758998435054773E-2</v>
      </c>
      <c r="BB233" s="2">
        <f t="shared" ref="BB233" si="1933">H233/E233</f>
        <v>4.5802147738366418E-2</v>
      </c>
      <c r="BC233" s="2">
        <f t="shared" ref="BC233" si="1934">(H233-J233)/E233</f>
        <v>4.0107386918320859E-2</v>
      </c>
      <c r="BD233" s="2">
        <f t="shared" ref="BD233" si="1935">J233/E233</f>
        <v>5.6947608200455585E-3</v>
      </c>
      <c r="BE233" s="2">
        <f t="shared" ref="BE233" si="1936">M233/E233</f>
        <v>0.50658965180605275</v>
      </c>
      <c r="BF233" s="2">
        <f t="shared" ref="BF233" si="1937">N233/E233</f>
        <v>0.41791409046534334</v>
      </c>
      <c r="BG233" s="2">
        <f t="shared" ref="BG233" si="1938">O233/E233</f>
        <v>2.9694109990237551E-2</v>
      </c>
      <c r="BH233" s="2">
        <f t="shared" ref="BH233" si="1939">I233/G233</f>
        <v>7.2606774668630344E-2</v>
      </c>
      <c r="BI233" s="2">
        <f t="shared" ref="BI233" si="1940">J233/G233</f>
        <v>1.0309278350515464E-2</v>
      </c>
      <c r="BJ233" s="2">
        <f t="shared" ref="BJ233" si="1941">M233/G233</f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>H234+L234</f>
        <v>593</v>
      </c>
      <c r="R234">
        <f>Q234+N234+O234</f>
        <v>6228</v>
      </c>
      <c r="Z234">
        <f>N234</f>
        <v>5267</v>
      </c>
      <c r="AA234">
        <f>M234</f>
        <v>6426</v>
      </c>
      <c r="AB234">
        <f>H234</f>
        <v>593</v>
      </c>
      <c r="AC234">
        <f>O234</f>
        <v>368</v>
      </c>
      <c r="AE234" s="3">
        <f>B234-B233</f>
        <v>3252</v>
      </c>
      <c r="AF234" s="3">
        <f>E234-E233</f>
        <v>362</v>
      </c>
      <c r="AG234" s="3">
        <f>G234-G233</f>
        <v>229</v>
      </c>
      <c r="AH234" s="3">
        <f>H234-H233</f>
        <v>30</v>
      </c>
      <c r="AI234" s="3">
        <f>J234-J233</f>
        <v>2</v>
      </c>
      <c r="AJ234" s="3">
        <f>M234-M233</f>
        <v>199</v>
      </c>
      <c r="AK234" s="3">
        <f>N234-N233</f>
        <v>130</v>
      </c>
      <c r="AL234" s="3">
        <f>O234-O233</f>
        <v>3</v>
      </c>
      <c r="AM234" s="3"/>
      <c r="AN234" s="3">
        <f>AE234-AF234</f>
        <v>2890</v>
      </c>
      <c r="AO234" s="3">
        <f>AF234</f>
        <v>362</v>
      </c>
      <c r="AQ234" s="6">
        <f>(B234-B233)/B233</f>
        <v>5.4612414752069375E-3</v>
      </c>
      <c r="AR234" s="6">
        <f>(E234-E233)/E233</f>
        <v>2.9450048812235601E-2</v>
      </c>
      <c r="AS234" s="6">
        <f>(G234-G233)/G233</f>
        <v>3.3726067746686302E-2</v>
      </c>
      <c r="AT234" s="6">
        <f>(H234-H233)/H233</f>
        <v>5.328596802841918E-2</v>
      </c>
      <c r="AU234" s="6">
        <f>(J234-J233)/J233</f>
        <v>2.8571428571428571E-2</v>
      </c>
      <c r="AV234" s="6">
        <f>(M234-M233)/M233</f>
        <v>3.1957603982656173E-2</v>
      </c>
      <c r="AW234" s="6">
        <f>(N234-N233)/N233</f>
        <v>2.5306599182402179E-2</v>
      </c>
      <c r="AX234" s="6">
        <f>(O234-O233)/O233</f>
        <v>8.21917808219178E-3</v>
      </c>
      <c r="AZ234" s="2">
        <f>E234/B234</f>
        <v>2.113505288773903E-2</v>
      </c>
      <c r="BA234" s="17">
        <f>AF234/AE234</f>
        <v>0.11131611316113162</v>
      </c>
      <c r="BB234" s="2">
        <f>H234/E234</f>
        <v>4.686265212581002E-2</v>
      </c>
      <c r="BC234" s="2">
        <f>(H234-J234)/E234</f>
        <v>4.1172751699067492E-2</v>
      </c>
      <c r="BD234" s="2">
        <f>J234/E234</f>
        <v>5.6899004267425323E-3</v>
      </c>
      <c r="BE234" s="2">
        <f>M234/E234</f>
        <v>0.50782361308677093</v>
      </c>
      <c r="BF234" s="2">
        <f>N234/E234</f>
        <v>0.41623202149517941</v>
      </c>
      <c r="BG234" s="2">
        <f>O234/E234</f>
        <v>2.908171329223961E-2</v>
      </c>
      <c r="BH234" s="2">
        <f>I234/G234</f>
        <v>7.4227097877190479E-2</v>
      </c>
      <c r="BI234" s="2">
        <f>J234/G234</f>
        <v>1.0257871491665479E-2</v>
      </c>
      <c r="BJ234" s="2">
        <f>M234/G234</f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ref="Q235:Q236" si="1942">H235+L235</f>
        <v>619</v>
      </c>
      <c r="R235">
        <f t="shared" ref="R235:R236" si="1943">Q235+N235+O235</f>
        <v>6350</v>
      </c>
      <c r="Z235">
        <f t="shared" ref="Z235:Z236" si="1944">N235</f>
        <v>5353</v>
      </c>
      <c r="AA235">
        <f t="shared" ref="AA235:AA236" si="1945">M235</f>
        <v>6878</v>
      </c>
      <c r="AB235">
        <f t="shared" ref="AB235:AB236" si="1946">H235</f>
        <v>619</v>
      </c>
      <c r="AC235">
        <f t="shared" ref="AC235:AC236" si="1947">O235</f>
        <v>378</v>
      </c>
      <c r="AE235" s="3">
        <f t="shared" ref="AE235:AE236" si="1948">B235-B234</f>
        <v>8131</v>
      </c>
      <c r="AF235" s="3">
        <f t="shared" ref="AF235:AF236" si="1949">E235-E234</f>
        <v>574</v>
      </c>
      <c r="AG235" s="3">
        <f t="shared" ref="AG235:AG236" si="1950">G235-G234</f>
        <v>478</v>
      </c>
      <c r="AH235" s="3">
        <f t="shared" ref="AH235:AH236" si="1951">H235-H234</f>
        <v>26</v>
      </c>
      <c r="AI235" s="3">
        <f t="shared" ref="AI235:AI236" si="1952">J235-J234</f>
        <v>5</v>
      </c>
      <c r="AJ235" s="3">
        <f t="shared" ref="AJ235:AJ236" si="1953">M235-M234</f>
        <v>452</v>
      </c>
      <c r="AK235" s="3">
        <f t="shared" ref="AK235:AK236" si="1954">N235-N234</f>
        <v>86</v>
      </c>
      <c r="AL235" s="3">
        <f t="shared" ref="AL235:AL236" si="1955">O235-O234</f>
        <v>10</v>
      </c>
      <c r="AM235" s="3"/>
      <c r="AN235" s="3">
        <f t="shared" ref="AN235:AN236" si="1956">AE235-AF235</f>
        <v>7557</v>
      </c>
      <c r="AO235" s="3">
        <f t="shared" ref="AO235:AO236" si="1957">AF235</f>
        <v>574</v>
      </c>
      <c r="AQ235" s="6">
        <f t="shared" ref="AQ235:AQ236" si="1958">(B235-B234)/B234</f>
        <v>1.3580616013134665E-2</v>
      </c>
      <c r="AR235" s="6">
        <f t="shared" ref="AR235:AR236" si="1959">(E235-E234)/E234</f>
        <v>4.5361150624308517E-2</v>
      </c>
      <c r="AS235" s="6">
        <f t="shared" ref="AS235:AS236" si="1960">(G235-G234)/G234</f>
        <v>6.8100869069668044E-2</v>
      </c>
      <c r="AT235" s="6">
        <f t="shared" ref="AT235:AT236" si="1961">(H235-H234)/H234</f>
        <v>4.3844856661045532E-2</v>
      </c>
      <c r="AU235" s="6">
        <f t="shared" ref="AU235:AU236" si="1962">(J235-J234)/J234</f>
        <v>6.9444444444444448E-2</v>
      </c>
      <c r="AV235" s="6">
        <f t="shared" ref="AV235:AV236" si="1963">(M235-M234)/M234</f>
        <v>7.033924680983504E-2</v>
      </c>
      <c r="AW235" s="6">
        <f t="shared" ref="AW235:AW236" si="1964">(N235-N234)/N234</f>
        <v>1.6328080501234098E-2</v>
      </c>
      <c r="AX235" s="6">
        <f t="shared" ref="AX235:AX236" si="1965">(O235-O234)/O234</f>
        <v>2.717391304347826E-2</v>
      </c>
      <c r="AZ235" s="2">
        <f t="shared" ref="AZ235:AZ236" si="1966">E235/B235</f>
        <v>2.1797736515657855E-2</v>
      </c>
      <c r="BA235" s="17">
        <f t="shared" ref="BA235:BA236" si="1967">AF235/AE235</f>
        <v>7.059402287541508E-2</v>
      </c>
      <c r="BB235" s="2">
        <f t="shared" ref="BB235:BB236" si="1968">H235/E235</f>
        <v>4.6794677955851224E-2</v>
      </c>
      <c r="BC235" s="2">
        <f t="shared" ref="BC235:BC236" si="1969">(H235-J235)/E235</f>
        <v>4.0973692168128212E-2</v>
      </c>
      <c r="BD235" s="2">
        <f t="shared" ref="BD235:BD236" si="1970">J235/E235</f>
        <v>5.8209857877230117E-3</v>
      </c>
      <c r="BE235" s="2">
        <f t="shared" ref="BE235:BE236" si="1971">M235/E235</f>
        <v>0.51995766555790746</v>
      </c>
      <c r="BF235" s="2">
        <f t="shared" ref="BF235:BF236" si="1972">N235/E235</f>
        <v>0.40467190807378289</v>
      </c>
      <c r="BG235" s="2">
        <f t="shared" ref="BG235:BG236" si="1973">O235/E235</f>
        <v>2.8575748412458423E-2</v>
      </c>
      <c r="BH235" s="2">
        <f t="shared" ref="BH235:BH236" si="1974">I235/G235</f>
        <v>7.2295584900626916E-2</v>
      </c>
      <c r="BI235" s="2">
        <f t="shared" ref="BI235:BI236" si="1975">J235/G235</f>
        <v>1.027077497665733E-2</v>
      </c>
      <c r="BJ235" s="2">
        <f t="shared" ref="BJ235:BJ236" si="1976">M235/G235</f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1942"/>
        <v>648</v>
      </c>
      <c r="R236">
        <f t="shared" si="1943"/>
        <v>6588</v>
      </c>
      <c r="Z236">
        <f t="shared" si="1944"/>
        <v>5551</v>
      </c>
      <c r="AA236">
        <f t="shared" si="1945"/>
        <v>7202</v>
      </c>
      <c r="AB236">
        <f t="shared" si="1946"/>
        <v>648</v>
      </c>
      <c r="AC236">
        <f t="shared" si="1947"/>
        <v>389</v>
      </c>
      <c r="AE236" s="3">
        <f t="shared" si="1948"/>
        <v>7412</v>
      </c>
      <c r="AF236" s="3">
        <f t="shared" si="1949"/>
        <v>562</v>
      </c>
      <c r="AG236" s="3">
        <f t="shared" si="1950"/>
        <v>353</v>
      </c>
      <c r="AH236" s="3">
        <f t="shared" si="1951"/>
        <v>29</v>
      </c>
      <c r="AI236" s="3">
        <f t="shared" si="1952"/>
        <v>6</v>
      </c>
      <c r="AJ236" s="3">
        <f t="shared" si="1953"/>
        <v>324</v>
      </c>
      <c r="AK236" s="3">
        <f t="shared" si="1954"/>
        <v>198</v>
      </c>
      <c r="AL236" s="3">
        <f t="shared" si="1955"/>
        <v>11</v>
      </c>
      <c r="AM236" s="3"/>
      <c r="AN236" s="3">
        <f t="shared" si="1956"/>
        <v>6850</v>
      </c>
      <c r="AO236" s="3">
        <f t="shared" si="1957"/>
        <v>562</v>
      </c>
      <c r="AQ236" s="6">
        <f t="shared" si="1958"/>
        <v>1.2213851153164198E-2</v>
      </c>
      <c r="AR236" s="6">
        <f t="shared" si="1959"/>
        <v>4.2485636528575746E-2</v>
      </c>
      <c r="AS236" s="6">
        <f t="shared" si="1960"/>
        <v>4.708550086701347E-2</v>
      </c>
      <c r="AT236" s="6">
        <f t="shared" si="1961"/>
        <v>4.6849757673667204E-2</v>
      </c>
      <c r="AU236" s="6">
        <f t="shared" si="1962"/>
        <v>7.792207792207792E-2</v>
      </c>
      <c r="AV236" s="6">
        <f t="shared" si="1963"/>
        <v>4.710671706891538E-2</v>
      </c>
      <c r="AW236" s="6">
        <f t="shared" si="1964"/>
        <v>3.6988604520829443E-2</v>
      </c>
      <c r="AX236" s="6">
        <f t="shared" si="1965"/>
        <v>2.9100529100529099E-2</v>
      </c>
      <c r="AZ236" s="2">
        <f t="shared" si="1966"/>
        <v>2.2449630777646095E-2</v>
      </c>
      <c r="BA236" s="17">
        <f t="shared" si="1967"/>
        <v>7.5822989746357261E-2</v>
      </c>
      <c r="BB236" s="2">
        <f t="shared" si="1968"/>
        <v>4.6990572878897754E-2</v>
      </c>
      <c r="BC236" s="2">
        <f t="shared" si="1969"/>
        <v>4.0971718636693258E-2</v>
      </c>
      <c r="BD236" s="2">
        <f t="shared" si="1970"/>
        <v>6.0188542422044957E-3</v>
      </c>
      <c r="BE236" s="2">
        <f t="shared" si="1971"/>
        <v>0.52226250906453953</v>
      </c>
      <c r="BF236" s="2">
        <f t="shared" si="1972"/>
        <v>0.40253807106598982</v>
      </c>
      <c r="BG236" s="2">
        <f t="shared" si="1973"/>
        <v>2.820884699057288E-2</v>
      </c>
      <c r="BH236" s="2">
        <f t="shared" si="1974"/>
        <v>7.1974522292993628E-2</v>
      </c>
      <c r="BI236" s="2">
        <f t="shared" si="1975"/>
        <v>1.0573248407643312E-2</v>
      </c>
      <c r="BJ236" s="2">
        <f t="shared" si="1976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ref="Q237" si="1977">H237+L237</f>
        <v>677</v>
      </c>
      <c r="R237">
        <f t="shared" ref="R237" si="1978">Q237+N237+O237</f>
        <v>6723</v>
      </c>
      <c r="Z237">
        <f t="shared" ref="Z237" si="1979">N237</f>
        <v>5649</v>
      </c>
      <c r="AA237">
        <f t="shared" ref="AA237" si="1980">M237</f>
        <v>7863</v>
      </c>
      <c r="AB237">
        <f t="shared" ref="AB237" si="1981">H237</f>
        <v>677</v>
      </c>
      <c r="AC237">
        <f t="shared" ref="AC237" si="1982">O237</f>
        <v>397</v>
      </c>
      <c r="AE237" s="3">
        <f t="shared" ref="AE237" si="1983">B237-B236</f>
        <v>7732</v>
      </c>
      <c r="AF237" s="3">
        <f t="shared" ref="AF237" si="1984">E237-E236</f>
        <v>796</v>
      </c>
      <c r="AG237" s="3">
        <f t="shared" ref="AG237" si="1985">G237-G236</f>
        <v>690</v>
      </c>
      <c r="AH237" s="3">
        <f t="shared" ref="AH237" si="1986">H237-H236</f>
        <v>29</v>
      </c>
      <c r="AI237" s="3">
        <f t="shared" ref="AI237" si="1987">J237-J236</f>
        <v>6</v>
      </c>
      <c r="AJ237" s="3">
        <f t="shared" ref="AJ237" si="1988">M237-M236</f>
        <v>661</v>
      </c>
      <c r="AK237" s="3">
        <f t="shared" ref="AK237" si="1989">N237-N236</f>
        <v>98</v>
      </c>
      <c r="AL237" s="3">
        <f t="shared" ref="AL237" si="1990">O237-O236</f>
        <v>8</v>
      </c>
      <c r="AM237" s="3"/>
      <c r="AN237" s="3">
        <f t="shared" ref="AN237" si="1991">AE237-AF237</f>
        <v>6936</v>
      </c>
      <c r="AO237" s="3">
        <f t="shared" ref="AO237" si="1992">AF237</f>
        <v>796</v>
      </c>
      <c r="AQ237" s="6">
        <f t="shared" ref="AQ237" si="1993">(B237-B236)/B236</f>
        <v>1.2587421694906424E-2</v>
      </c>
      <c r="AR237" s="6">
        <f t="shared" ref="AR237" si="1994">(E237-E236)/E236</f>
        <v>5.772298767222625E-2</v>
      </c>
      <c r="AS237" s="6">
        <f t="shared" ref="AS237" si="1995">(G237-G236)/G236</f>
        <v>8.7898089171974517E-2</v>
      </c>
      <c r="AT237" s="6">
        <f t="shared" ref="AT237" si="1996">(H237-H236)/H236</f>
        <v>4.4753086419753084E-2</v>
      </c>
      <c r="AU237" s="6">
        <f t="shared" ref="AU237" si="1997">(J237-J236)/J236</f>
        <v>7.2289156626506021E-2</v>
      </c>
      <c r="AV237" s="6">
        <f t="shared" ref="AV237" si="1998">(M237-M236)/M236</f>
        <v>9.1780061094140511E-2</v>
      </c>
      <c r="AW237" s="6">
        <f t="shared" ref="AW237" si="1999">(N237-N236)/N236</f>
        <v>1.7654476670870115E-2</v>
      </c>
      <c r="AX237" s="6">
        <f t="shared" ref="AX237" si="2000">(O237-O236)/O236</f>
        <v>2.056555269922879E-2</v>
      </c>
      <c r="AZ237" s="2">
        <f t="shared" ref="AZ237" si="2001">E237/B237</f>
        <v>2.3450311577566416E-2</v>
      </c>
      <c r="BA237" s="17">
        <f t="shared" ref="BA237" si="2002">AF237/AE237</f>
        <v>0.10294878427315055</v>
      </c>
      <c r="BB237" s="2">
        <f t="shared" ref="BB237" si="2003">H237/E237</f>
        <v>4.6414369943781709E-2</v>
      </c>
      <c r="BC237" s="2">
        <f t="shared" ref="BC237" si="2004">(H237-J237)/E237</f>
        <v>4.0312628547922669E-2</v>
      </c>
      <c r="BD237" s="2">
        <f t="shared" ref="BD237" si="2005">J237/E237</f>
        <v>6.1017413958590425E-3</v>
      </c>
      <c r="BE237" s="2">
        <f t="shared" ref="BE237" si="2006">M237/E237</f>
        <v>0.5390785684903332</v>
      </c>
      <c r="BF237" s="2">
        <f t="shared" ref="BF237" si="2007">N237/E237</f>
        <v>0.38728918140682844</v>
      </c>
      <c r="BG237" s="2">
        <f t="shared" ref="BG237" si="2008">O237/E237</f>
        <v>2.7217880159056629E-2</v>
      </c>
      <c r="BH237" s="2">
        <f t="shared" ref="BH237" si="2009">I237/G237</f>
        <v>6.8852459016393447E-2</v>
      </c>
      <c r="BI237" s="2">
        <f t="shared" ref="BI237" si="2010">J237/G237</f>
        <v>1.0421545667447307E-2</v>
      </c>
      <c r="BJ237" s="2">
        <f t="shared" ref="BJ237" si="2011">M237/G237</f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ref="Q238" si="2012">H238+L238</f>
        <v>682</v>
      </c>
      <c r="R238">
        <f t="shared" ref="R238" si="2013">Q238+N238+O238</f>
        <v>6862</v>
      </c>
      <c r="Z238">
        <f t="shared" ref="Z238" si="2014">N238</f>
        <v>5772</v>
      </c>
      <c r="AA238">
        <f t="shared" ref="AA238" si="2015">M238</f>
        <v>8454</v>
      </c>
      <c r="AB238">
        <f t="shared" ref="AB238" si="2016">H238</f>
        <v>682</v>
      </c>
      <c r="AC238">
        <f t="shared" ref="AC238" si="2017">O238</f>
        <v>408</v>
      </c>
      <c r="AE238" s="3">
        <f t="shared" ref="AE238" si="2018">B238-B237</f>
        <v>8015</v>
      </c>
      <c r="AF238" s="3">
        <f t="shared" ref="AF238" si="2019">E238-E237</f>
        <v>730</v>
      </c>
      <c r="AG238" s="3">
        <f t="shared" ref="AG238" si="2020">G238-G237</f>
        <v>596</v>
      </c>
      <c r="AH238" s="3">
        <f t="shared" ref="AH238" si="2021">H238-H237</f>
        <v>5</v>
      </c>
      <c r="AI238" s="3">
        <f t="shared" ref="AI238" si="2022">J238-J237</f>
        <v>0</v>
      </c>
      <c r="AJ238" s="3">
        <f t="shared" ref="AJ238" si="2023">M238-M237</f>
        <v>591</v>
      </c>
      <c r="AK238" s="3">
        <f t="shared" ref="AK238" si="2024">N238-N237</f>
        <v>123</v>
      </c>
      <c r="AL238" s="3">
        <f t="shared" ref="AL238" si="2025">O238-O237</f>
        <v>11</v>
      </c>
      <c r="AM238" s="3"/>
      <c r="AN238" s="3">
        <f t="shared" ref="AN238" si="2026">AE238-AF238</f>
        <v>7285</v>
      </c>
      <c r="AO238" s="3">
        <f t="shared" ref="AO238" si="2027">AF238</f>
        <v>730</v>
      </c>
      <c r="AQ238" s="6">
        <f t="shared" ref="AQ238" si="2028">(B238-B237)/B237</f>
        <v>1.2885934957781078E-2</v>
      </c>
      <c r="AR238" s="6">
        <f t="shared" ref="AR238" si="2029">(E238-E237)/E237</f>
        <v>5.004799122446181E-2</v>
      </c>
      <c r="AS238" s="6">
        <f t="shared" ref="AS238" si="2030">(G238-G237)/G237</f>
        <v>6.9789227166276349E-2</v>
      </c>
      <c r="AT238" s="6">
        <f t="shared" ref="AT238" si="2031">(H238-H237)/H237</f>
        <v>7.385524372230428E-3</v>
      </c>
      <c r="AU238" s="6">
        <f t="shared" ref="AU238" si="2032">(J238-J237)/J237</f>
        <v>0</v>
      </c>
      <c r="AV238" s="6">
        <f t="shared" ref="AV238" si="2033">(M238-M237)/M237</f>
        <v>7.5162151850438758E-2</v>
      </c>
      <c r="AW238" s="6">
        <f t="shared" ref="AW238" si="2034">(N238-N237)/N237</f>
        <v>2.1773765268189062E-2</v>
      </c>
      <c r="AX238" s="6">
        <f t="shared" ref="AX238" si="2035">(O238-O237)/O237</f>
        <v>2.7707808564231738E-2</v>
      </c>
      <c r="AZ238" s="2">
        <f t="shared" ref="AZ238" si="2036">E238/B238</f>
        <v>2.4310686638804719E-2</v>
      </c>
      <c r="BA238" s="17">
        <f t="shared" ref="BA238" si="2037">AF238/AE238</f>
        <v>9.107922645040549E-2</v>
      </c>
      <c r="BB238" s="2">
        <f t="shared" ref="BB238" si="2038">H238/E238</f>
        <v>4.4528597545050924E-2</v>
      </c>
      <c r="BC238" s="2">
        <f t="shared" ref="BC238" si="2039">(H238-J238)/E238</f>
        <v>3.8717680856620529E-2</v>
      </c>
      <c r="BD238" s="2">
        <f t="shared" ref="BD238" si="2040">J238/E238</f>
        <v>5.8109166884303997E-3</v>
      </c>
      <c r="BE238" s="2">
        <f t="shared" ref="BE238" si="2041">M238/E238</f>
        <v>0.5519717942021416</v>
      </c>
      <c r="BF238" s="2">
        <f t="shared" ref="BF238" si="2042">N238/E238</f>
        <v>0.37686079916427268</v>
      </c>
      <c r="BG238" s="2">
        <f t="shared" ref="BG238" si="2043">O238/E238</f>
        <v>2.6638809088534866E-2</v>
      </c>
      <c r="BH238" s="2">
        <f t="shared" ref="BH238" si="2044">I238/G238</f>
        <v>6.4908056042031523E-2</v>
      </c>
      <c r="BI238" s="2">
        <f t="shared" ref="BI238" si="2045">J238/G238</f>
        <v>9.7416812609457098E-3</v>
      </c>
      <c r="BJ238" s="2">
        <f t="shared" ref="BJ238" si="2046">M238/G238</f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ref="Q239" si="2047">H239+L239</f>
        <v>696</v>
      </c>
      <c r="R239">
        <f t="shared" ref="R239" si="2048">Q239+N239+O239</f>
        <v>7009</v>
      </c>
      <c r="Z239">
        <f t="shared" ref="Z239" si="2049">N239</f>
        <v>5896</v>
      </c>
      <c r="AA239">
        <f t="shared" ref="AA239" si="2050">M239</f>
        <v>9193</v>
      </c>
      <c r="AB239">
        <f t="shared" ref="AB239" si="2051">H239</f>
        <v>696</v>
      </c>
      <c r="AC239">
        <f t="shared" ref="AC239" si="2052">O239</f>
        <v>417</v>
      </c>
      <c r="AE239" s="3">
        <f t="shared" ref="AE239" si="2053">B239-B238</f>
        <v>7147</v>
      </c>
      <c r="AF239" s="3">
        <f t="shared" ref="AF239" si="2054">E239-E238</f>
        <v>886</v>
      </c>
      <c r="AG239" s="3">
        <f t="shared" ref="AG239" si="2055">G239-G238</f>
        <v>753</v>
      </c>
      <c r="AH239" s="3">
        <f t="shared" ref="AH239" si="2056">H239-H238</f>
        <v>14</v>
      </c>
      <c r="AI239" s="3">
        <f t="shared" ref="AI239" si="2057">J239-J238</f>
        <v>1</v>
      </c>
      <c r="AJ239" s="3">
        <f t="shared" ref="AJ239" si="2058">M239-M238</f>
        <v>739</v>
      </c>
      <c r="AK239" s="3">
        <f t="shared" ref="AK239" si="2059">N239-N238</f>
        <v>124</v>
      </c>
      <c r="AL239" s="3">
        <f t="shared" ref="AL239" si="2060">O239-O238</f>
        <v>9</v>
      </c>
      <c r="AM239" s="3"/>
      <c r="AN239" s="3">
        <f t="shared" ref="AN239" si="2061">AE239-AF239</f>
        <v>6261</v>
      </c>
      <c r="AO239" s="3">
        <f t="shared" ref="AO239" si="2062">AF239</f>
        <v>886</v>
      </c>
      <c r="AQ239" s="6">
        <f t="shared" ref="AQ239" si="2063">(B239-B238)/B238</f>
        <v>1.1344246370301471E-2</v>
      </c>
      <c r="AR239" s="6">
        <f t="shared" ref="AR239" si="2064">(E239-E238)/E238</f>
        <v>5.7848002089318361E-2</v>
      </c>
      <c r="AS239" s="6">
        <f t="shared" ref="AS239" si="2065">(G239-G238)/G238</f>
        <v>8.2421190893169877E-2</v>
      </c>
      <c r="AT239" s="6">
        <f t="shared" ref="AT239" si="2066">(H239-H238)/H238</f>
        <v>2.0527859237536656E-2</v>
      </c>
      <c r="AU239" s="6">
        <f t="shared" ref="AU239" si="2067">(J239-J238)/J238</f>
        <v>1.1235955056179775E-2</v>
      </c>
      <c r="AV239" s="6">
        <f t="shared" ref="AV239" si="2068">(M239-M238)/M238</f>
        <v>8.7414241779039503E-2</v>
      </c>
      <c r="AW239" s="6">
        <f t="shared" ref="AW239" si="2069">(N239-N238)/N238</f>
        <v>2.1483021483021482E-2</v>
      </c>
      <c r="AX239" s="6">
        <f t="shared" ref="AX239" si="2070">(O239-O238)/O238</f>
        <v>2.2058823529411766E-2</v>
      </c>
      <c r="AZ239" s="2">
        <f t="shared" ref="AZ239" si="2071">E239/B239</f>
        <v>2.5428543626541612E-2</v>
      </c>
      <c r="BA239" s="17">
        <f t="shared" ref="BA239" si="2072">AF239/AE239</f>
        <v>0.12396809850286834</v>
      </c>
      <c r="BB239" s="2">
        <f t="shared" ref="BB239" si="2073">H239/E239</f>
        <v>4.2957659548203929E-2</v>
      </c>
      <c r="BC239" s="2">
        <f t="shared" ref="BC239" si="2074">(H239-J239)/E239</f>
        <v>3.7402789779039623E-2</v>
      </c>
      <c r="BD239" s="2">
        <f t="shared" ref="BD239" si="2075">J239/E239</f>
        <v>5.5548697691643004E-3</v>
      </c>
      <c r="BE239" s="2">
        <f t="shared" ref="BE239" si="2076">M239/E239</f>
        <v>0.5673990865325268</v>
      </c>
      <c r="BF239" s="2">
        <f t="shared" ref="BF239" si="2077">N239/E239</f>
        <v>0.36390569065547462</v>
      </c>
      <c r="BG239" s="2">
        <f t="shared" ref="BG239" si="2078">O239/E239</f>
        <v>2.5737563263794592E-2</v>
      </c>
      <c r="BH239" s="2">
        <f t="shared" ref="BH239" si="2079">I239/G239</f>
        <v>6.128021033471534E-2</v>
      </c>
      <c r="BI239" s="2">
        <f t="shared" ref="BI239" si="2080">J239/G239</f>
        <v>9.1010213368389117E-3</v>
      </c>
      <c r="BJ239" s="2">
        <f t="shared" ref="BJ239" si="2081">M239/G239</f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ref="Q240" si="2082">H240+L240</f>
        <v>737</v>
      </c>
      <c r="R240">
        <f t="shared" ref="R240" si="2083">Q240+N240+O240</f>
        <v>7079</v>
      </c>
      <c r="Z240">
        <f t="shared" ref="Z240" si="2084">N240</f>
        <v>5914</v>
      </c>
      <c r="AA240">
        <f t="shared" ref="AA240" si="2085">M240</f>
        <v>9818</v>
      </c>
      <c r="AB240">
        <f t="shared" ref="AB240" si="2086">H240</f>
        <v>737</v>
      </c>
      <c r="AC240">
        <f t="shared" ref="AC240" si="2087">O240</f>
        <v>428</v>
      </c>
      <c r="AE240" s="3">
        <f t="shared" ref="AE240" si="2088">B240-B239</f>
        <v>5193</v>
      </c>
      <c r="AF240" s="3">
        <f t="shared" ref="AF240" si="2089">E240-E239</f>
        <v>695</v>
      </c>
      <c r="AG240" s="3">
        <f t="shared" ref="AG240" si="2090">G240-G239</f>
        <v>666</v>
      </c>
      <c r="AH240" s="3">
        <f t="shared" ref="AH240" si="2091">H240-H239</f>
        <v>41</v>
      </c>
      <c r="AI240" s="3">
        <f t="shared" ref="AI240" si="2092">J240-J239</f>
        <v>5</v>
      </c>
      <c r="AJ240" s="3">
        <f t="shared" ref="AJ240" si="2093">M240-M239</f>
        <v>625</v>
      </c>
      <c r="AK240" s="3">
        <f t="shared" ref="AK240" si="2094">N240-N239</f>
        <v>18</v>
      </c>
      <c r="AL240" s="3">
        <f t="shared" ref="AL240" si="2095">O240-O239</f>
        <v>11</v>
      </c>
      <c r="AM240" s="3"/>
      <c r="AN240" s="3">
        <f t="shared" ref="AN240" si="2096">AE240-AF240</f>
        <v>4498</v>
      </c>
      <c r="AO240" s="3">
        <f t="shared" ref="AO240" si="2097">AF240</f>
        <v>695</v>
      </c>
      <c r="AQ240" s="6">
        <f t="shared" ref="AQ240" si="2098">(B240-B239)/B239</f>
        <v>8.1502547248877046E-3</v>
      </c>
      <c r="AR240" s="6">
        <f t="shared" ref="AR240" si="2099">(E240-E239)/E239</f>
        <v>4.2895938772990992E-2</v>
      </c>
      <c r="AS240" s="6">
        <f t="shared" ref="AS240" si="2100">(G240-G239)/G239</f>
        <v>6.7347557892607948E-2</v>
      </c>
      <c r="AT240" s="6">
        <f t="shared" ref="AT240" si="2101">(H240-H239)/H239</f>
        <v>5.8908045977011492E-2</v>
      </c>
      <c r="AU240" s="6">
        <f t="shared" ref="AU240" si="2102">(J240-J239)/J239</f>
        <v>5.5555555555555552E-2</v>
      </c>
      <c r="AV240" s="6">
        <f t="shared" ref="AV240" si="2103">(M240-M239)/M239</f>
        <v>6.798651147612314E-2</v>
      </c>
      <c r="AW240" s="6">
        <f t="shared" ref="AW240" si="2104">(N240-N239)/N239</f>
        <v>3.0529172320217096E-3</v>
      </c>
      <c r="AX240" s="6">
        <f t="shared" ref="AX240" si="2105">(O240-O239)/O239</f>
        <v>2.6378896882494004E-2</v>
      </c>
      <c r="AZ240" s="2">
        <f t="shared" ref="AZ240" si="2106">E240/B240</f>
        <v>2.6304932972782795E-2</v>
      </c>
      <c r="BA240" s="17">
        <f t="shared" ref="BA240" si="2107">AF240/AE240</f>
        <v>0.13383400731754286</v>
      </c>
      <c r="BB240" s="2">
        <f t="shared" ref="BB240" si="2108">H240/E240</f>
        <v>4.3617210155648935E-2</v>
      </c>
      <c r="BC240" s="2">
        <f t="shared" ref="BC240" si="2109">(H240-J240)/E240</f>
        <v>3.7994910339113452E-2</v>
      </c>
      <c r="BD240" s="2">
        <f t="shared" ref="BD240" si="2110">J240/E240</f>
        <v>5.6222998165354797E-3</v>
      </c>
      <c r="BE240" s="2">
        <f t="shared" ref="BE240" si="2111">M240/E240</f>
        <v>0.58104989051310885</v>
      </c>
      <c r="BF240" s="2">
        <f t="shared" ref="BF240" si="2112">N240/E240</f>
        <v>0.3500029591051666</v>
      </c>
      <c r="BG240" s="2">
        <f t="shared" ref="BG240" si="2113">O240/E240</f>
        <v>2.5329940226075636E-2</v>
      </c>
      <c r="BH240" s="2">
        <f t="shared" ref="BH240" si="2114">I240/G240</f>
        <v>6.0824253908100423E-2</v>
      </c>
      <c r="BI240" s="2">
        <f t="shared" ref="BI240" si="2115">J240/G240</f>
        <v>9.0004737091425868E-3</v>
      </c>
      <c r="BJ240" s="2">
        <f t="shared" ref="BJ240" si="2116">M240/G240</f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ref="Q241" si="2117">H241+L241</f>
        <v>775</v>
      </c>
      <c r="R241">
        <f t="shared" ref="R241" si="2118">Q241+N241+O241</f>
        <v>7295</v>
      </c>
      <c r="Z241">
        <f t="shared" ref="Z241" si="2119">N241</f>
        <v>6081</v>
      </c>
      <c r="AA241">
        <f t="shared" ref="AA241" si="2120">M241</f>
        <v>10170</v>
      </c>
      <c r="AB241">
        <f t="shared" ref="AB241" si="2121">H241</f>
        <v>775</v>
      </c>
      <c r="AC241">
        <f t="shared" ref="AC241" si="2122">O241</f>
        <v>439</v>
      </c>
      <c r="AE241" s="3">
        <f t="shared" ref="AE241" si="2123">B241-B240</f>
        <v>4976</v>
      </c>
      <c r="AF241" s="3">
        <f t="shared" ref="AF241" si="2124">E241-E240</f>
        <v>568</v>
      </c>
      <c r="AG241" s="3">
        <f t="shared" ref="AG241" si="2125">G241-G240</f>
        <v>390</v>
      </c>
      <c r="AH241" s="3">
        <f t="shared" ref="AH241" si="2126">H241-H240</f>
        <v>38</v>
      </c>
      <c r="AI241" s="3">
        <f t="shared" ref="AI241" si="2127">J241-J240</f>
        <v>3</v>
      </c>
      <c r="AJ241" s="3">
        <f t="shared" ref="AJ241" si="2128">M241-M240</f>
        <v>352</v>
      </c>
      <c r="AK241" s="3">
        <f t="shared" ref="AK241" si="2129">N241-N240</f>
        <v>167</v>
      </c>
      <c r="AL241" s="3">
        <f t="shared" ref="AL241" si="2130">O241-O240</f>
        <v>11</v>
      </c>
      <c r="AM241" s="3"/>
      <c r="AN241" s="3">
        <f t="shared" ref="AN241" si="2131">AE241-AF241</f>
        <v>4408</v>
      </c>
      <c r="AO241" s="3">
        <f t="shared" ref="AO241" si="2132">AF241</f>
        <v>568</v>
      </c>
      <c r="AQ241" s="6">
        <f t="shared" ref="AQ241" si="2133">(B241-B240)/B240</f>
        <v>7.7465435564045204E-3</v>
      </c>
      <c r="AR241" s="6">
        <f t="shared" ref="AR241" si="2134">(E241-E240)/E240</f>
        <v>3.3615434692548976E-2</v>
      </c>
      <c r="AS241" s="6">
        <f t="shared" ref="AS241" si="2135">(G241-G240)/G240</f>
        <v>3.6949313121743252E-2</v>
      </c>
      <c r="AT241" s="6">
        <f t="shared" ref="AT241" si="2136">(H241-H240)/H240</f>
        <v>5.1560379918588875E-2</v>
      </c>
      <c r="AU241" s="6">
        <f t="shared" ref="AU241" si="2137">(J241-J240)/J240</f>
        <v>3.1578947368421054E-2</v>
      </c>
      <c r="AV241" s="6">
        <f t="shared" ref="AV241" si="2138">(M241-M240)/M240</f>
        <v>3.5852515787329398E-2</v>
      </c>
      <c r="AW241" s="6">
        <f t="shared" ref="AW241" si="2139">(N241-N240)/N240</f>
        <v>2.8238079134257695E-2</v>
      </c>
      <c r="AX241" s="6">
        <f t="shared" ref="AX241" si="2140">(O241-O240)/O240</f>
        <v>2.5700934579439252E-2</v>
      </c>
      <c r="AZ241" s="2">
        <f t="shared" ref="AZ241" si="2141">E241/B241</f>
        <v>2.6980181577471663E-2</v>
      </c>
      <c r="BA241" s="17">
        <f t="shared" ref="BA241" si="2142">AF241/AE241</f>
        <v>0.11414790996784566</v>
      </c>
      <c r="BB241" s="2">
        <f t="shared" ref="BB241" si="2143">H241/E241</f>
        <v>4.437446321213856E-2</v>
      </c>
      <c r="BC241" s="2">
        <f t="shared" ref="BC241" si="2144">(H241-J241)/E241</f>
        <v>3.8763240767248783E-2</v>
      </c>
      <c r="BD241" s="2">
        <f t="shared" ref="BD241" si="2145">J241/E241</f>
        <v>5.6112224448897794E-3</v>
      </c>
      <c r="BE241" s="2">
        <f t="shared" ref="BE241" si="2146">M241/E241</f>
        <v>0.58230747208703115</v>
      </c>
      <c r="BF241" s="2">
        <f t="shared" ref="BF241" si="2147">N241/E241</f>
        <v>0.34818207844259946</v>
      </c>
      <c r="BG241" s="2">
        <f t="shared" ref="BG241" si="2148">O241/E241</f>
        <v>2.5135986258230748E-2</v>
      </c>
      <c r="BH241" s="2">
        <f t="shared" ref="BH241" si="2149">I241/G241</f>
        <v>6.185472818638648E-2</v>
      </c>
      <c r="BI241" s="2">
        <f t="shared" ref="BI241" si="2150">J241/G241</f>
        <v>8.9538602101416169E-3</v>
      </c>
      <c r="BJ241" s="2">
        <f t="shared" ref="BJ241" si="2151">M241/G241</f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ref="Q242" si="2152">H242+L242</f>
        <v>830</v>
      </c>
      <c r="R242">
        <f t="shared" ref="R242" si="2153">Q242+N242+O242</f>
        <v>7421</v>
      </c>
      <c r="Z242">
        <f t="shared" ref="Z242" si="2154">N242</f>
        <v>6142</v>
      </c>
      <c r="AA242">
        <f t="shared" ref="AA242" si="2155">M242</f>
        <v>10904</v>
      </c>
      <c r="AB242">
        <f t="shared" ref="AB242" si="2156">H242</f>
        <v>830</v>
      </c>
      <c r="AC242">
        <f t="shared" ref="AC242" si="2157">O242</f>
        <v>449</v>
      </c>
      <c r="AE242" s="3">
        <f t="shared" ref="AE242" si="2158">B242-B241</f>
        <v>7324</v>
      </c>
      <c r="AF242" s="3">
        <f t="shared" ref="AF242" si="2159">E242-E241</f>
        <v>860</v>
      </c>
      <c r="AG242" s="3">
        <f t="shared" ref="AG242" si="2160">G242-G241</f>
        <v>789</v>
      </c>
      <c r="AH242" s="3">
        <f t="shared" ref="AH242" si="2161">H242-H241</f>
        <v>55</v>
      </c>
      <c r="AI242" s="3">
        <f t="shared" ref="AI242" si="2162">J242-J241</f>
        <v>5</v>
      </c>
      <c r="AJ242" s="3">
        <f t="shared" ref="AJ242" si="2163">M242-M241</f>
        <v>734</v>
      </c>
      <c r="AK242" s="3">
        <f t="shared" ref="AK242" si="2164">N242-N241</f>
        <v>61</v>
      </c>
      <c r="AL242" s="3">
        <f t="shared" ref="AL242" si="2165">O242-O241</f>
        <v>10</v>
      </c>
      <c r="AM242" s="3"/>
      <c r="AN242" s="3">
        <f t="shared" ref="AN242" si="2166">AE242-AF242</f>
        <v>6464</v>
      </c>
      <c r="AO242" s="3">
        <f t="shared" ref="AO242" si="2167">AF242</f>
        <v>860</v>
      </c>
      <c r="AQ242" s="6">
        <f t="shared" ref="AQ242" si="2168">(B242-B241)/B241</f>
        <v>1.1314219861059403E-2</v>
      </c>
      <c r="AR242" s="6">
        <f t="shared" ref="AR242" si="2169">(E242-E241)/E241</f>
        <v>4.9241339822502145E-2</v>
      </c>
      <c r="AS242" s="6">
        <f t="shared" ref="AS242" si="2170">(G242-G241)/G241</f>
        <v>7.208771128369118E-2</v>
      </c>
      <c r="AT242" s="6">
        <f t="shared" ref="AT242" si="2171">(H242-H241)/H241</f>
        <v>7.0967741935483872E-2</v>
      </c>
      <c r="AU242" s="6">
        <f t="shared" ref="AU242" si="2172">(J242-J241)/J241</f>
        <v>5.1020408163265307E-2</v>
      </c>
      <c r="AV242" s="6">
        <f t="shared" ref="AV242" si="2173">(M242-M241)/M241</f>
        <v>7.2173058013765973E-2</v>
      </c>
      <c r="AW242" s="6">
        <f t="shared" ref="AW242" si="2174">(N242-N241)/N241</f>
        <v>1.0031244861042591E-2</v>
      </c>
      <c r="AX242" s="6">
        <f t="shared" ref="AX242" si="2175">(O242-O241)/O241</f>
        <v>2.2779043280182234E-2</v>
      </c>
      <c r="AZ242" s="2">
        <f t="shared" ref="AZ242" si="2176">E242/B242</f>
        <v>2.7992014065509715E-2</v>
      </c>
      <c r="BA242" s="17">
        <f t="shared" ref="BA242" si="2177">AF242/AE242</f>
        <v>0.1174221736755871</v>
      </c>
      <c r="BB242" s="2">
        <f t="shared" ref="BB242" si="2178">H242/E242</f>
        <v>4.5293315143246929E-2</v>
      </c>
      <c r="BC242" s="2">
        <f t="shared" ref="BC242" si="2179">(H242-J242)/E242</f>
        <v>3.9672578444747614E-2</v>
      </c>
      <c r="BD242" s="2">
        <f t="shared" ref="BD242" si="2180">J242/E242</f>
        <v>5.6207366984993177E-3</v>
      </c>
      <c r="BE242" s="2">
        <f t="shared" ref="BE242" si="2181">M242/E242</f>
        <v>0.59503410641200549</v>
      </c>
      <c r="BF242" s="2">
        <f t="shared" ref="BF242" si="2182">N242/E242</f>
        <v>0.33517053206002728</v>
      </c>
      <c r="BG242" s="2">
        <f t="shared" ref="BG242" si="2183">O242/E242</f>
        <v>2.4502046384720328E-2</v>
      </c>
      <c r="BH242" s="2">
        <f t="shared" ref="BH242" si="2184">I242/G242</f>
        <v>6.1956707005283794E-2</v>
      </c>
      <c r="BI242" s="2">
        <f t="shared" ref="BI242" si="2185">J242/G242</f>
        <v>8.7779103460030681E-3</v>
      </c>
      <c r="BJ242" s="2">
        <f t="shared" ref="BJ242" si="2186">M242/G242</f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ref="Q243" si="2187">H243+L243</f>
        <v>898</v>
      </c>
      <c r="R243">
        <f t="shared" ref="R243" si="2188">Q243+N243+O243</f>
        <v>7743</v>
      </c>
      <c r="Z243">
        <f t="shared" ref="Z243" si="2189">N243</f>
        <v>6386</v>
      </c>
      <c r="AA243">
        <f t="shared" ref="AA243" si="2190">M243</f>
        <v>11290</v>
      </c>
      <c r="AB243">
        <f t="shared" ref="AB243" si="2191">H243</f>
        <v>898</v>
      </c>
      <c r="AC243">
        <f t="shared" ref="AC243" si="2192">O243</f>
        <v>459</v>
      </c>
      <c r="AE243" s="3">
        <f t="shared" ref="AE243" si="2193">B243-B242</f>
        <v>7499</v>
      </c>
      <c r="AF243" s="3">
        <f t="shared" ref="AF243" si="2194">E243-E242</f>
        <v>708</v>
      </c>
      <c r="AG243" s="3">
        <f t="shared" ref="AG243" si="2195">G243-G242</f>
        <v>454</v>
      </c>
      <c r="AH243" s="3">
        <f t="shared" ref="AH243" si="2196">H243-H242</f>
        <v>68</v>
      </c>
      <c r="AI243" s="3">
        <f t="shared" ref="AI243" si="2197">J243-J242</f>
        <v>8</v>
      </c>
      <c r="AJ243" s="3">
        <f t="shared" ref="AJ243" si="2198">M243-M242</f>
        <v>386</v>
      </c>
      <c r="AK243" s="3">
        <f t="shared" ref="AK243" si="2199">N243-N242</f>
        <v>244</v>
      </c>
      <c r="AL243" s="3">
        <f t="shared" ref="AL243" si="2200">O243-O242</f>
        <v>10</v>
      </c>
      <c r="AM243" s="3"/>
      <c r="AN243" s="3">
        <f t="shared" ref="AN243" si="2201">AE243-AF243</f>
        <v>6791</v>
      </c>
      <c r="AO243" s="3">
        <f t="shared" ref="AO243" si="2202">AF243</f>
        <v>708</v>
      </c>
      <c r="AQ243" s="6">
        <f t="shared" ref="AQ243" si="2203">(B243-B242)/B242</f>
        <v>1.145495844350654E-2</v>
      </c>
      <c r="AR243" s="6">
        <f t="shared" ref="AR243" si="2204">(E243-E242)/E242</f>
        <v>3.8635743519781718E-2</v>
      </c>
      <c r="AS243" s="6">
        <f t="shared" ref="AS243" si="2205">(G243-G242)/G242</f>
        <v>3.8690983466848475E-2</v>
      </c>
      <c r="AT243" s="6">
        <f t="shared" ref="AT243" si="2206">(H243-H242)/H242</f>
        <v>8.1927710843373497E-2</v>
      </c>
      <c r="AU243" s="6">
        <f t="shared" ref="AU243" si="2207">(J243-J242)/J242</f>
        <v>7.7669902912621352E-2</v>
      </c>
      <c r="AV243" s="6">
        <f t="shared" ref="AV243" si="2208">(M243-M242)/M242</f>
        <v>3.539985326485693E-2</v>
      </c>
      <c r="AW243" s="6">
        <f t="shared" ref="AW243" si="2209">(N243-N242)/N242</f>
        <v>3.9726473461413218E-2</v>
      </c>
      <c r="AX243" s="6">
        <f t="shared" ref="AX243" si="2210">(O243-O242)/O242</f>
        <v>2.2271714922048998E-2</v>
      </c>
      <c r="AZ243" s="2">
        <f t="shared" ref="AZ243" si="2211">E243/B243</f>
        <v>2.874424224118402E-2</v>
      </c>
      <c r="BA243" s="17">
        <f t="shared" ref="BA243" si="2212">AF243/AE243</f>
        <v>9.441258834511268E-2</v>
      </c>
      <c r="BB243" s="2">
        <f t="shared" ref="BB243" si="2213">H243/E243</f>
        <v>4.7181211579887562E-2</v>
      </c>
      <c r="BC243" s="2">
        <f t="shared" ref="BC243" si="2214">(H243-J243)/E243</f>
        <v>4.1349235538275624E-2</v>
      </c>
      <c r="BD243" s="2">
        <f t="shared" ref="BD243" si="2215">J243/E243</f>
        <v>5.831976041611937E-3</v>
      </c>
      <c r="BE243" s="2">
        <f t="shared" ref="BE243" si="2216">M243/E243</f>
        <v>0.59318026585404293</v>
      </c>
      <c r="BF243" s="2">
        <f t="shared" ref="BF243" si="2217">N243/E243</f>
        <v>0.33552251352913359</v>
      </c>
      <c r="BG243" s="2">
        <f t="shared" ref="BG243" si="2218">O243/E243</f>
        <v>2.4116009036935847E-2</v>
      </c>
      <c r="BH243" s="2">
        <f t="shared" ref="BH243" si="2219">I243/G243</f>
        <v>6.4571709878569084E-2</v>
      </c>
      <c r="BI243" s="2">
        <f t="shared" ref="BI243" si="2220">J243/G243</f>
        <v>9.1073186741056772E-3</v>
      </c>
      <c r="BJ243" s="2">
        <f t="shared" ref="BJ243" si="2221">M243/G243</f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ref="Q244:Q245" si="2222">H244+L244</f>
        <v>954</v>
      </c>
      <c r="R244">
        <f t="shared" ref="R244:R245" si="2223">Q244+N244+O244</f>
        <v>8031</v>
      </c>
      <c r="Z244">
        <f t="shared" ref="Z244:Z245" si="2224">N244</f>
        <v>6605</v>
      </c>
      <c r="AA244">
        <f t="shared" ref="AA244:AA245" si="2225">M244</f>
        <v>11791</v>
      </c>
      <c r="AB244">
        <f t="shared" ref="AB244:AB245" si="2226">H244</f>
        <v>954</v>
      </c>
      <c r="AC244">
        <f t="shared" ref="AC244:AC245" si="2227">O244</f>
        <v>472</v>
      </c>
      <c r="AE244" s="3">
        <f t="shared" ref="AE244:AE245" si="2228">B244-B243</f>
        <v>7226</v>
      </c>
      <c r="AF244" s="3">
        <f t="shared" ref="AF244:AF245" si="2229">E244-E243</f>
        <v>789</v>
      </c>
      <c r="AG244" s="3">
        <f t="shared" ref="AG244:AG245" si="2230">G244-G243</f>
        <v>557</v>
      </c>
      <c r="AH244" s="3">
        <f t="shared" ref="AH244:AH245" si="2231">H244-H243</f>
        <v>56</v>
      </c>
      <c r="AI244" s="3">
        <f t="shared" ref="AI244:AI245" si="2232">J244-J243</f>
        <v>4</v>
      </c>
      <c r="AJ244" s="3">
        <f t="shared" ref="AJ244:AJ245" si="2233">M244-M243</f>
        <v>501</v>
      </c>
      <c r="AK244" s="3">
        <f t="shared" ref="AK244:AK245" si="2234">N244-N243</f>
        <v>219</v>
      </c>
      <c r="AL244" s="3">
        <f t="shared" ref="AL244:AL245" si="2235">O244-O243</f>
        <v>13</v>
      </c>
      <c r="AM244" s="3"/>
      <c r="AN244" s="3">
        <f t="shared" ref="AN244:AN245" si="2236">AE244-AF244</f>
        <v>6437</v>
      </c>
      <c r="AO244" s="3">
        <f t="shared" ref="AO244:AO245" si="2237">AF244</f>
        <v>789</v>
      </c>
      <c r="AQ244" s="6">
        <f t="shared" ref="AQ244:AQ245" si="2238">(B244-B243)/B243</f>
        <v>1.0912935135543306E-2</v>
      </c>
      <c r="AR244" s="6">
        <f t="shared" ref="AR244:AR245" si="2239">(E244-E243)/E243</f>
        <v>4.1454316187674041E-2</v>
      </c>
      <c r="AS244" s="6">
        <f t="shared" ref="AS244:AS245" si="2240">(G244-G243)/G243</f>
        <v>4.5700689202494253E-2</v>
      </c>
      <c r="AT244" s="6">
        <f t="shared" ref="AT244:AT245" si="2241">(H244-H243)/H243</f>
        <v>6.2360801781737196E-2</v>
      </c>
      <c r="AU244" s="6">
        <f t="shared" ref="AU244:AU245" si="2242">(J244-J243)/J243</f>
        <v>3.6036036036036036E-2</v>
      </c>
      <c r="AV244" s="6">
        <f t="shared" ref="AV244:AV245" si="2243">(M244-M243)/M243</f>
        <v>4.4375553587245348E-2</v>
      </c>
      <c r="AW244" s="6">
        <f t="shared" ref="AW244:AW245" si="2244">(N244-N243)/N243</f>
        <v>3.4293767616661447E-2</v>
      </c>
      <c r="AX244" s="6">
        <f t="shared" ref="AX244:AX245" si="2245">(O244-O243)/O243</f>
        <v>2.8322440087145968E-2</v>
      </c>
      <c r="AZ244" s="2">
        <f t="shared" ref="AZ244:AZ245" si="2246">E244/B244</f>
        <v>2.9612654173439144E-2</v>
      </c>
      <c r="BA244" s="17">
        <f t="shared" ref="BA244:BA245" si="2247">AF244/AE244</f>
        <v>0.10918903957929699</v>
      </c>
      <c r="BB244" s="2">
        <f t="shared" ref="BB244:BB245" si="2248">H244/E244</f>
        <v>4.8128342245989303E-2</v>
      </c>
      <c r="BC244" s="2">
        <f t="shared" ref="BC244:BC245" si="2249">(H244-J244)/E244</f>
        <v>4.2326707698516798E-2</v>
      </c>
      <c r="BD244" s="2">
        <f t="shared" ref="BD244:BD245" si="2250">J244/E244</f>
        <v>5.8016345474725057E-3</v>
      </c>
      <c r="BE244" s="2">
        <f t="shared" ref="BE244:BE245" si="2251">M244/E244</f>
        <v>0.59484411260215919</v>
      </c>
      <c r="BF244" s="2">
        <f t="shared" ref="BF244:BF245" si="2252">N244/E244</f>
        <v>0.33321561900918173</v>
      </c>
      <c r="BG244" s="2">
        <f t="shared" ref="BG244:BG245" si="2253">O244/E244</f>
        <v>2.3811926142669762E-2</v>
      </c>
      <c r="BH244" s="2">
        <f t="shared" ref="BH244:BH245" si="2254">I244/G244</f>
        <v>6.5829737151824247E-2</v>
      </c>
      <c r="BI244" s="2">
        <f t="shared" ref="BI244:BI245" si="2255">J244/G244</f>
        <v>9.0231463318948615E-3</v>
      </c>
      <c r="BJ244" s="2">
        <f t="shared" ref="BJ244:BJ245" si="2256">M244/G244</f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222"/>
        <v>1012</v>
      </c>
      <c r="R245">
        <f t="shared" si="2223"/>
        <v>8254</v>
      </c>
      <c r="Z245">
        <f t="shared" si="2224"/>
        <v>6758</v>
      </c>
      <c r="AA245">
        <f t="shared" si="2225"/>
        <v>12552</v>
      </c>
      <c r="AB245">
        <f t="shared" si="2226"/>
        <v>1012</v>
      </c>
      <c r="AC245">
        <f t="shared" si="2227"/>
        <v>484</v>
      </c>
      <c r="AE245" s="3">
        <f t="shared" si="2228"/>
        <v>7293</v>
      </c>
      <c r="AF245" s="3">
        <f t="shared" si="2229"/>
        <v>984</v>
      </c>
      <c r="AG245" s="3">
        <f t="shared" si="2230"/>
        <v>819</v>
      </c>
      <c r="AH245" s="3">
        <f t="shared" si="2231"/>
        <v>58</v>
      </c>
      <c r="AI245" s="3">
        <f t="shared" si="2232"/>
        <v>2</v>
      </c>
      <c r="AJ245" s="3">
        <f t="shared" si="2233"/>
        <v>761</v>
      </c>
      <c r="AK245" s="3">
        <f t="shared" si="2234"/>
        <v>153</v>
      </c>
      <c r="AL245" s="3">
        <f t="shared" si="2235"/>
        <v>12</v>
      </c>
      <c r="AM245" s="3"/>
      <c r="AN245" s="3">
        <f t="shared" si="2236"/>
        <v>6309</v>
      </c>
      <c r="AO245" s="3">
        <f t="shared" si="2237"/>
        <v>984</v>
      </c>
      <c r="AQ245" s="6">
        <f t="shared" si="2238"/>
        <v>1.0895221818529496E-2</v>
      </c>
      <c r="AR245" s="6">
        <f t="shared" si="2239"/>
        <v>4.9641812127938653E-2</v>
      </c>
      <c r="AS245" s="6">
        <f t="shared" si="2240"/>
        <v>6.4260494311494706E-2</v>
      </c>
      <c r="AT245" s="6">
        <f t="shared" si="2241"/>
        <v>6.0796645702306078E-2</v>
      </c>
      <c r="AU245" s="6">
        <f t="shared" si="2242"/>
        <v>1.7391304347826087E-2</v>
      </c>
      <c r="AV245" s="6">
        <f t="shared" si="2243"/>
        <v>6.4540751420575013E-2</v>
      </c>
      <c r="AW245" s="6">
        <f t="shared" si="2244"/>
        <v>2.3164269492808479E-2</v>
      </c>
      <c r="AX245" s="6">
        <f t="shared" si="2245"/>
        <v>2.5423728813559324E-2</v>
      </c>
      <c r="AZ245" s="2">
        <f t="shared" si="2246"/>
        <v>3.0747677224758338E-2</v>
      </c>
      <c r="BA245" s="17">
        <f t="shared" si="2247"/>
        <v>0.13492389962978199</v>
      </c>
      <c r="BB245" s="2">
        <f t="shared" si="2248"/>
        <v>4.8639815437854464E-2</v>
      </c>
      <c r="BC245" s="2">
        <f t="shared" si="2249"/>
        <v>4.3016437566086703E-2</v>
      </c>
      <c r="BD245" s="2">
        <f t="shared" si="2250"/>
        <v>5.6233778717677593E-3</v>
      </c>
      <c r="BE245" s="2">
        <f t="shared" si="2251"/>
        <v>0.6032875132173412</v>
      </c>
      <c r="BF245" s="2">
        <f t="shared" si="2252"/>
        <v>0.32481015091800441</v>
      </c>
      <c r="BG245" s="2">
        <f t="shared" si="2253"/>
        <v>2.3262520426799962E-2</v>
      </c>
      <c r="BH245" s="2">
        <f t="shared" si="2254"/>
        <v>6.5983485697434383E-2</v>
      </c>
      <c r="BI245" s="2">
        <f t="shared" si="2255"/>
        <v>8.6257741079327627E-3</v>
      </c>
      <c r="BJ245" s="2">
        <f t="shared" si="2256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ref="Q246" si="2257">H246+L246</f>
        <v>1084</v>
      </c>
      <c r="R246">
        <f t="shared" ref="R246" si="2258">Q246+N246+O246</f>
        <v>8400</v>
      </c>
      <c r="Z246">
        <f t="shared" ref="Z246" si="2259">N246</f>
        <v>6814</v>
      </c>
      <c r="AA246">
        <f t="shared" ref="AA246" si="2260">M246</f>
        <v>13358</v>
      </c>
      <c r="AB246">
        <f t="shared" ref="AB246" si="2261">H246</f>
        <v>1084</v>
      </c>
      <c r="AC246">
        <f t="shared" ref="AC246" si="2262">O246</f>
        <v>502</v>
      </c>
      <c r="AE246" s="3">
        <f t="shared" ref="AE246" si="2263">B246-B245</f>
        <v>8106</v>
      </c>
      <c r="AF246" s="3">
        <f t="shared" ref="AF246" si="2264">E246-E245</f>
        <v>952</v>
      </c>
      <c r="AG246" s="3">
        <f t="shared" ref="AG246" si="2265">G246-G245</f>
        <v>878</v>
      </c>
      <c r="AH246" s="3">
        <f t="shared" ref="AH246" si="2266">H246-H245</f>
        <v>72</v>
      </c>
      <c r="AI246" s="3">
        <f t="shared" ref="AI246" si="2267">J246-J245</f>
        <v>5</v>
      </c>
      <c r="AJ246" s="3">
        <f t="shared" ref="AJ246" si="2268">M246-M245</f>
        <v>806</v>
      </c>
      <c r="AK246" s="3">
        <f t="shared" ref="AK246" si="2269">N246-N245</f>
        <v>56</v>
      </c>
      <c r="AL246" s="3">
        <f t="shared" ref="AL246" si="2270">O246-O245</f>
        <v>18</v>
      </c>
      <c r="AM246" s="3"/>
      <c r="AN246" s="3">
        <f t="shared" ref="AN246" si="2271">AE246-AF246</f>
        <v>7154</v>
      </c>
      <c r="AO246" s="3">
        <f t="shared" ref="AO246" si="2272">AF246</f>
        <v>952</v>
      </c>
      <c r="AQ246" s="6">
        <f t="shared" ref="AQ246" si="2273">(B246-B245)/B245</f>
        <v>1.1979269037003321E-2</v>
      </c>
      <c r="AR246" s="6">
        <f t="shared" ref="AR246" si="2274">(E246-E245)/E245</f>
        <v>4.5756031913870995E-2</v>
      </c>
      <c r="AS246" s="6">
        <f t="shared" ref="AS246" si="2275">(G246-G245)/G245</f>
        <v>6.4730168092008253E-2</v>
      </c>
      <c r="AT246" s="6">
        <f t="shared" ref="AT246" si="2276">(H246-H245)/H245</f>
        <v>7.1146245059288543E-2</v>
      </c>
      <c r="AU246" s="6">
        <f t="shared" ref="AU246" si="2277">(J246-J245)/J245</f>
        <v>4.2735042735042736E-2</v>
      </c>
      <c r="AV246" s="6">
        <f t="shared" ref="AV246" si="2278">(M246-M245)/M245</f>
        <v>6.4212874442319948E-2</v>
      </c>
      <c r="AW246" s="6">
        <f t="shared" ref="AW246" si="2279">(N246-N245)/N245</f>
        <v>8.2864752885469066E-3</v>
      </c>
      <c r="AX246" s="6">
        <f t="shared" ref="AX246" si="2280">(O246-O245)/O245</f>
        <v>3.71900826446281E-2</v>
      </c>
      <c r="AZ246" s="2">
        <f t="shared" ref="AZ246" si="2281">E246/B246</f>
        <v>3.1773940345368915E-2</v>
      </c>
      <c r="BA246" s="17">
        <f t="shared" ref="BA246" si="2282">AF246/AE246</f>
        <v>0.11744386873920552</v>
      </c>
      <c r="BB246" s="2">
        <f t="shared" ref="BB246" si="2283">H246/E246</f>
        <v>4.9820755584152956E-2</v>
      </c>
      <c r="BC246" s="2">
        <f t="shared" ref="BC246" si="2284">(H246-J246)/E246</f>
        <v>4.4213622575604378E-2</v>
      </c>
      <c r="BD246" s="2">
        <f t="shared" ref="BD246" si="2285">J246/E246</f>
        <v>5.6071330085485796E-3</v>
      </c>
      <c r="BE246" s="2">
        <f t="shared" ref="BE246" si="2286">M246/E246</f>
        <v>0.61393510432944209</v>
      </c>
      <c r="BF246" s="2">
        <f t="shared" ref="BF246" si="2287">N246/E246</f>
        <v>0.31317216655942642</v>
      </c>
      <c r="BG246" s="2">
        <f t="shared" ref="BG246" si="2288">O246/E246</f>
        <v>2.3071973526978581E-2</v>
      </c>
      <c r="BH246" s="2">
        <f t="shared" ref="BH246" si="2289">I246/G246</f>
        <v>6.6611272676914551E-2</v>
      </c>
      <c r="BI246" s="2">
        <f t="shared" ref="BI246" si="2290">J246/G246</f>
        <v>8.4475834371970648E-3</v>
      </c>
      <c r="BJ246" s="2">
        <f t="shared" ref="BJ246" si="2291">M246/G246</f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ref="Q247" si="2292">H247+L247</f>
        <v>1131</v>
      </c>
      <c r="R247">
        <f t="shared" ref="R247" si="2293">Q247+N247+O247</f>
        <v>8660</v>
      </c>
      <c r="Z247">
        <f t="shared" ref="Z247" si="2294">N247</f>
        <v>7011</v>
      </c>
      <c r="AA247">
        <f t="shared" ref="AA247" si="2295">M247</f>
        <v>14193</v>
      </c>
      <c r="AB247">
        <f t="shared" ref="AB247" si="2296">H247</f>
        <v>1131</v>
      </c>
      <c r="AC247">
        <f t="shared" ref="AC247" si="2297">O247</f>
        <v>518</v>
      </c>
      <c r="AE247" s="3">
        <f t="shared" ref="AE247" si="2298">B247-B246</f>
        <v>8547</v>
      </c>
      <c r="AF247" s="3">
        <f t="shared" ref="AF247" si="2299">E247-E246</f>
        <v>1095</v>
      </c>
      <c r="AG247" s="3">
        <f t="shared" ref="AG247" si="2300">G247-G246</f>
        <v>882</v>
      </c>
      <c r="AH247" s="3">
        <f t="shared" ref="AH247" si="2301">H247-H246</f>
        <v>47</v>
      </c>
      <c r="AI247" s="3">
        <f t="shared" ref="AI247" si="2302">J247-J246</f>
        <v>10</v>
      </c>
      <c r="AJ247" s="3">
        <f t="shared" ref="AJ247" si="2303">M247-M246</f>
        <v>835</v>
      </c>
      <c r="AK247" s="3">
        <f t="shared" ref="AK247" si="2304">N247-N246</f>
        <v>197</v>
      </c>
      <c r="AL247" s="3">
        <f t="shared" ref="AL247" si="2305">O247-O246</f>
        <v>16</v>
      </c>
      <c r="AM247" s="3"/>
      <c r="AN247" s="3">
        <f t="shared" ref="AN247" si="2306">AE247-AF247</f>
        <v>7452</v>
      </c>
      <c r="AO247" s="3">
        <f t="shared" ref="AO247" si="2307">AF247</f>
        <v>1095</v>
      </c>
      <c r="AQ247" s="6">
        <f t="shared" ref="AQ247" si="2308">(B247-B246)/B246</f>
        <v>1.2481472016355737E-2</v>
      </c>
      <c r="AR247" s="6">
        <f t="shared" ref="AR247" si="2309">(E247-E246)/E246</f>
        <v>5.0326316757054873E-2</v>
      </c>
      <c r="AS247" s="6">
        <f t="shared" ref="AS247" si="2310">(G247-G246)/G246</f>
        <v>6.1071873701703368E-2</v>
      </c>
      <c r="AT247" s="6">
        <f t="shared" ref="AT247" si="2311">(H247-H246)/H246</f>
        <v>4.3357933579335796E-2</v>
      </c>
      <c r="AU247" s="6">
        <f t="shared" ref="AU247" si="2312">(J247-J246)/J246</f>
        <v>8.1967213114754092E-2</v>
      </c>
      <c r="AV247" s="6">
        <f t="shared" ref="AV247" si="2313">(M247-M246)/M246</f>
        <v>6.2509357688276687E-2</v>
      </c>
      <c r="AW247" s="6">
        <f t="shared" ref="AW247" si="2314">(N247-N246)/N246</f>
        <v>2.8911065453478133E-2</v>
      </c>
      <c r="AX247" s="6">
        <f t="shared" ref="AX247" si="2315">(O247-O246)/O246</f>
        <v>3.1872509960159362E-2</v>
      </c>
      <c r="AZ247" s="2">
        <f t="shared" ref="AZ247" si="2316">E247/B247</f>
        <v>3.2961596487634894E-2</v>
      </c>
      <c r="BA247" s="17">
        <f t="shared" ref="BA247" si="2317">AF247/AE247</f>
        <v>0.12811512811512812</v>
      </c>
      <c r="BB247" s="2">
        <f t="shared" ref="BB247" si="2318">H247/E247</f>
        <v>4.949022010239356E-2</v>
      </c>
      <c r="BC247" s="2">
        <f t="shared" ref="BC247" si="2319">(H247-J247)/E247</f>
        <v>4.3714173193891391E-2</v>
      </c>
      <c r="BD247" s="2">
        <f t="shared" ref="BD247" si="2320">J247/E247</f>
        <v>5.7760469085021658E-3</v>
      </c>
      <c r="BE247" s="2">
        <f t="shared" ref="BE247" si="2321">M247/E247</f>
        <v>0.62105631645735793</v>
      </c>
      <c r="BF247" s="2">
        <f t="shared" ref="BF247" si="2322">N247/E247</f>
        <v>0.30678685511749004</v>
      </c>
      <c r="BG247" s="2">
        <f t="shared" ref="BG247" si="2323">O247/E247</f>
        <v>2.2666608322758498E-2</v>
      </c>
      <c r="BH247" s="2">
        <f t="shared" ref="BH247" si="2324">I247/G247</f>
        <v>6.5191855912294441E-2</v>
      </c>
      <c r="BI247" s="2">
        <f t="shared" ref="BI247" si="2325">J247/G247</f>
        <v>8.6139389193422081E-3</v>
      </c>
      <c r="BJ247" s="2">
        <f t="shared" ref="BJ247" si="2326">M247/G247</f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ref="Q248" si="2327">H248+L248</f>
        <v>1167</v>
      </c>
      <c r="R248">
        <f t="shared" ref="R248" si="2328">Q248+N248+O248</f>
        <v>8980</v>
      </c>
      <c r="Z248">
        <f t="shared" ref="Z248" si="2329">N248</f>
        <v>7277</v>
      </c>
      <c r="AA248">
        <f t="shared" ref="AA248" si="2330">M248</f>
        <v>14897</v>
      </c>
      <c r="AB248">
        <f t="shared" ref="AB248" si="2331">H248</f>
        <v>1167</v>
      </c>
      <c r="AC248">
        <f t="shared" ref="AC248" si="2332">O248</f>
        <v>536</v>
      </c>
      <c r="AE248" s="3">
        <f t="shared" ref="AE248" si="2333">B248-B247</f>
        <v>8034</v>
      </c>
      <c r="AF248" s="3">
        <f t="shared" ref="AF248" si="2334">E248-E247</f>
        <v>1024</v>
      </c>
      <c r="AG248" s="3">
        <f t="shared" ref="AG248" si="2335">G248-G247</f>
        <v>740</v>
      </c>
      <c r="AH248" s="3">
        <f t="shared" ref="AH248" si="2336">H248-H247</f>
        <v>36</v>
      </c>
      <c r="AI248" s="3">
        <f t="shared" ref="AI248" si="2337">J248-J247</f>
        <v>10</v>
      </c>
      <c r="AJ248" s="3">
        <f t="shared" ref="AJ248" si="2338">M248-M247</f>
        <v>704</v>
      </c>
      <c r="AK248" s="3">
        <f t="shared" ref="AK248" si="2339">N248-N247</f>
        <v>266</v>
      </c>
      <c r="AL248" s="3">
        <f t="shared" ref="AL248" si="2340">O248-O247</f>
        <v>18</v>
      </c>
      <c r="AM248" s="3"/>
      <c r="AN248" s="3">
        <f t="shared" ref="AN248" si="2341">AE248-AF248</f>
        <v>7010</v>
      </c>
      <c r="AO248" s="3">
        <f t="shared" ref="AO248" si="2342">AF248</f>
        <v>1024</v>
      </c>
      <c r="AQ248" s="6">
        <f t="shared" ref="AQ248" si="2343">(B248-B247)/B247</f>
        <v>1.1587689414153885E-2</v>
      </c>
      <c r="AR248" s="6">
        <f t="shared" ref="AR248" si="2344">(E248-E247)/E247</f>
        <v>4.48081214720168E-2</v>
      </c>
      <c r="AS248" s="6">
        <f t="shared" ref="AS248" si="2345">(G248-G247)/G247</f>
        <v>4.8290263638736619E-2</v>
      </c>
      <c r="AT248" s="6">
        <f t="shared" ref="AT248" si="2346">(H248-H247)/H247</f>
        <v>3.1830238726790451E-2</v>
      </c>
      <c r="AU248" s="6">
        <f t="shared" ref="AU248" si="2347">(J248-J247)/J247</f>
        <v>7.575757575757576E-2</v>
      </c>
      <c r="AV248" s="6">
        <f t="shared" ref="AV248" si="2348">(M248-M247)/M247</f>
        <v>4.9601916437680547E-2</v>
      </c>
      <c r="AW248" s="6">
        <f t="shared" ref="AW248" si="2349">(N248-N247)/N247</f>
        <v>3.7940379403794036E-2</v>
      </c>
      <c r="AX248" s="6">
        <f t="shared" ref="AX248" si="2350">(O248-O247)/O247</f>
        <v>3.4749034749034749E-2</v>
      </c>
      <c r="AZ248" s="2">
        <f t="shared" ref="AZ248" si="2351">E248/B248</f>
        <v>3.4044051808211524E-2</v>
      </c>
      <c r="BA248" s="17">
        <f t="shared" ref="BA248" si="2352">AF248/AE248</f>
        <v>0.12745830221558377</v>
      </c>
      <c r="BB248" s="2">
        <f t="shared" ref="BB248" si="2353">H248/E248</f>
        <v>4.8875486870209824E-2</v>
      </c>
      <c r="BC248" s="2">
        <f t="shared" ref="BC248" si="2354">(H248-J248)/E248</f>
        <v>4.292834108137538E-2</v>
      </c>
      <c r="BD248" s="2">
        <f t="shared" ref="BD248" si="2355">J248/E248</f>
        <v>5.9471457888344431E-3</v>
      </c>
      <c r="BE248" s="2">
        <f t="shared" ref="BE248" si="2356">M248/E248</f>
        <v>0.62390585081877958</v>
      </c>
      <c r="BF248" s="2">
        <f t="shared" ref="BF248" si="2357">N248/E248</f>
        <v>0.30477028102357917</v>
      </c>
      <c r="BG248" s="2">
        <f t="shared" ref="BG248" si="2358">O248/E248</f>
        <v>2.2448381287431419E-2</v>
      </c>
      <c r="BH248" s="2">
        <f t="shared" ref="BH248" si="2359">I248/G248</f>
        <v>6.380727091633466E-2</v>
      </c>
      <c r="BI248" s="2">
        <f t="shared" ref="BI248" si="2360">J248/G248</f>
        <v>8.839641434262949E-3</v>
      </c>
      <c r="BJ248" s="2">
        <f t="shared" ref="BJ248" si="2361">M248/G248</f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ref="Q249" si="2362">H249+L249</f>
        <v>1222</v>
      </c>
      <c r="R249">
        <f t="shared" ref="R249" si="2363">Q249+N249+O249</f>
        <v>9341</v>
      </c>
      <c r="Z249">
        <f t="shared" ref="Z249" si="2364">N249</f>
        <v>7569</v>
      </c>
      <c r="AA249">
        <f t="shared" ref="AA249" si="2365">M249</f>
        <v>15584</v>
      </c>
      <c r="AB249">
        <f t="shared" ref="AB249" si="2366">H249</f>
        <v>1222</v>
      </c>
      <c r="AC249">
        <f t="shared" ref="AC249" si="2367">O249</f>
        <v>550</v>
      </c>
      <c r="AE249" s="3">
        <f t="shared" ref="AE249" si="2368">B249-B248</f>
        <v>8015</v>
      </c>
      <c r="AF249" s="3">
        <f t="shared" ref="AF249" si="2369">E249-E248</f>
        <v>1048</v>
      </c>
      <c r="AG249" s="3">
        <f t="shared" ref="AG249" si="2370">G249-G248</f>
        <v>742</v>
      </c>
      <c r="AH249" s="3">
        <f t="shared" ref="AH249" si="2371">H249-H248</f>
        <v>55</v>
      </c>
      <c r="AI249" s="3">
        <f t="shared" ref="AI249" si="2372">J249-J248</f>
        <v>8</v>
      </c>
      <c r="AJ249" s="3">
        <f t="shared" ref="AJ249" si="2373">M249-M248</f>
        <v>687</v>
      </c>
      <c r="AK249" s="3">
        <f t="shared" ref="AK249" si="2374">N249-N248</f>
        <v>292</v>
      </c>
      <c r="AL249" s="3">
        <f t="shared" ref="AL249" si="2375">O249-O248</f>
        <v>14</v>
      </c>
      <c r="AM249" s="3"/>
      <c r="AN249" s="3">
        <f t="shared" ref="AN249" si="2376">AE249-AF249</f>
        <v>6967</v>
      </c>
      <c r="AO249" s="3">
        <f t="shared" ref="AO249" si="2377">AF249</f>
        <v>1048</v>
      </c>
      <c r="AQ249" s="6">
        <f t="shared" ref="AQ249" si="2378">(B249-B248)/B248</f>
        <v>1.1427862597596655E-2</v>
      </c>
      <c r="AR249" s="6">
        <f t="shared" ref="AR249" si="2379">(E249-E248)/E248</f>
        <v>4.3891611173933073E-2</v>
      </c>
      <c r="AS249" s="6">
        <f t="shared" ref="AS249" si="2380">(G249-G248)/G248</f>
        <v>4.6190239043824702E-2</v>
      </c>
      <c r="AT249" s="6">
        <f t="shared" ref="AT249" si="2381">(H249-H248)/H248</f>
        <v>4.7129391602399318E-2</v>
      </c>
      <c r="AU249" s="6">
        <f t="shared" ref="AU249" si="2382">(J249-J248)/J248</f>
        <v>5.6338028169014086E-2</v>
      </c>
      <c r="AV249" s="6">
        <f t="shared" ref="AV249" si="2383">(M249-M248)/M248</f>
        <v>4.6116667785460162E-2</v>
      </c>
      <c r="AW249" s="6">
        <f t="shared" ref="AW249" si="2384">(N249-N248)/N248</f>
        <v>4.012642572488663E-2</v>
      </c>
      <c r="AX249" s="6">
        <f t="shared" ref="AX249" si="2385">(O249-O248)/O248</f>
        <v>2.6119402985074626E-2</v>
      </c>
      <c r="AZ249" s="2">
        <f t="shared" ref="AZ249" si="2386">E249/B249</f>
        <v>3.5136762004649186E-2</v>
      </c>
      <c r="BA249" s="17">
        <f t="shared" ref="BA249" si="2387">AF249/AE249</f>
        <v>0.13075483468496568</v>
      </c>
      <c r="BB249" s="2">
        <f t="shared" ref="BB249" si="2388">H249/E249</f>
        <v>4.9027081243731195E-2</v>
      </c>
      <c r="BC249" s="2">
        <f t="shared" ref="BC249" si="2389">(H249-J249)/E249</f>
        <v>4.3009027081243732E-2</v>
      </c>
      <c r="BD249" s="2">
        <f t="shared" ref="BD249" si="2390">J249/E249</f>
        <v>6.018054162487462E-3</v>
      </c>
      <c r="BE249" s="2">
        <f t="shared" ref="BE249" si="2391">M249/E249</f>
        <v>0.62523570712136411</v>
      </c>
      <c r="BF249" s="2">
        <f t="shared" ref="BF249" si="2392">N249/E249</f>
        <v>0.30367101303911737</v>
      </c>
      <c r="BG249" s="2">
        <f t="shared" ref="BG249" si="2393">O249/E249</f>
        <v>2.2066198595787363E-2</v>
      </c>
      <c r="BH249" s="2">
        <f t="shared" ref="BH249" si="2394">I249/G249</f>
        <v>6.3786742829941692E-2</v>
      </c>
      <c r="BI249" s="2">
        <f t="shared" ref="BI249" si="2395">J249/G249</f>
        <v>8.9253837915030353E-3</v>
      </c>
      <c r="BJ249" s="2">
        <f t="shared" ref="BJ249" si="2396">M249/G249</f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ref="Q250" si="2397">H250+L250</f>
        <v>1253</v>
      </c>
      <c r="R250">
        <f t="shared" ref="R250" si="2398">Q250+N250+O250</f>
        <v>9715</v>
      </c>
      <c r="Z250">
        <f t="shared" ref="Z250" si="2399">N250</f>
        <v>7893</v>
      </c>
      <c r="AA250">
        <f t="shared" ref="AA250" si="2400">M250</f>
        <v>16365</v>
      </c>
      <c r="AB250">
        <f t="shared" ref="AB250" si="2401">H250</f>
        <v>1253</v>
      </c>
      <c r="AC250">
        <f t="shared" ref="AC250" si="2402">O250</f>
        <v>569</v>
      </c>
      <c r="AE250" s="3">
        <f t="shared" ref="AE250" si="2403">B250-B249</f>
        <v>9376</v>
      </c>
      <c r="AF250" s="3">
        <f t="shared" ref="AF250" si="2404">E250-E249</f>
        <v>1155</v>
      </c>
      <c r="AG250" s="3">
        <f t="shared" ref="AG250" si="2405">G250-G249</f>
        <v>812</v>
      </c>
      <c r="AH250" s="3">
        <f t="shared" ref="AH250" si="2406">H250-H249</f>
        <v>31</v>
      </c>
      <c r="AI250" s="3">
        <f t="shared" ref="AI250" si="2407">J250-J249</f>
        <v>-2</v>
      </c>
      <c r="AJ250" s="3">
        <f t="shared" ref="AJ250" si="2408">M250-M249</f>
        <v>781</v>
      </c>
      <c r="AK250" s="3">
        <f t="shared" ref="AK250" si="2409">N250-N249</f>
        <v>324</v>
      </c>
      <c r="AL250" s="3">
        <f t="shared" ref="AL250" si="2410">O250-O249</f>
        <v>19</v>
      </c>
      <c r="AM250" s="3"/>
      <c r="AN250" s="3">
        <f t="shared" ref="AN250" si="2411">AE250-AF250</f>
        <v>8221</v>
      </c>
      <c r="AO250" s="3">
        <f t="shared" ref="AO250" si="2412">AF250</f>
        <v>1155</v>
      </c>
      <c r="AQ250" s="6">
        <f t="shared" ref="AQ250" si="2413">(B250-B249)/B249</f>
        <v>1.321734325197957E-2</v>
      </c>
      <c r="AR250" s="6">
        <f t="shared" ref="AR250" si="2414">(E250-E249)/E249</f>
        <v>4.633901705115346E-2</v>
      </c>
      <c r="AS250" s="6">
        <f t="shared" ref="AS250" si="2415">(G250-G249)/G249</f>
        <v>4.831607759133643E-2</v>
      </c>
      <c r="AT250" s="6">
        <f t="shared" ref="AT250" si="2416">(H250-H249)/H249</f>
        <v>2.5368248772504091E-2</v>
      </c>
      <c r="AU250" s="6">
        <f t="shared" ref="AU250" si="2417">(J250-J249)/J249</f>
        <v>-1.3333333333333334E-2</v>
      </c>
      <c r="AV250" s="6">
        <f t="shared" ref="AV250" si="2418">(M250-M249)/M249</f>
        <v>5.0115503080082134E-2</v>
      </c>
      <c r="AW250" s="6">
        <f t="shared" ref="AW250" si="2419">(N250-N249)/N249</f>
        <v>4.2806183115338882E-2</v>
      </c>
      <c r="AX250" s="6">
        <f t="shared" ref="AX250" si="2420">(O250-O249)/O249</f>
        <v>3.4545454545454546E-2</v>
      </c>
      <c r="AZ250" s="2">
        <f t="shared" ref="AZ250" si="2421">E250/B250</f>
        <v>3.6285368843278654E-2</v>
      </c>
      <c r="BA250" s="17">
        <f t="shared" ref="BA250" si="2422">AF250/AE250</f>
        <v>0.12318686006825938</v>
      </c>
      <c r="BB250" s="2">
        <f t="shared" ref="BB250" si="2423">H250/E250</f>
        <v>4.8044478527607362E-2</v>
      </c>
      <c r="BC250" s="2">
        <f t="shared" ref="BC250" si="2424">(H250-J250)/E250</f>
        <v>4.2369631901840489E-2</v>
      </c>
      <c r="BD250" s="2">
        <f t="shared" ref="BD250" si="2425">J250/E250</f>
        <v>5.6748466257668714E-3</v>
      </c>
      <c r="BE250" s="2">
        <f t="shared" ref="BE250" si="2426">M250/E250</f>
        <v>0.62749233128834359</v>
      </c>
      <c r="BF250" s="2">
        <f t="shared" ref="BF250" si="2427">N250/E250</f>
        <v>0.30264570552147241</v>
      </c>
      <c r="BG250" s="2">
        <f t="shared" ref="BG250" si="2428">O250/E250</f>
        <v>2.1817484662576686E-2</v>
      </c>
      <c r="BH250" s="2">
        <f t="shared" ref="BH250" si="2429">I250/G250</f>
        <v>6.2719945510273586E-2</v>
      </c>
      <c r="BI250" s="2">
        <f t="shared" ref="BI250" si="2430">J250/G250</f>
        <v>8.4004994891588147E-3</v>
      </c>
      <c r="BJ250" s="2">
        <f t="shared" ref="BJ250" si="2431">M250/G250</f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ref="Q251" si="2432">H251+L251</f>
        <v>1304</v>
      </c>
      <c r="R251">
        <f t="shared" ref="R251" si="2433">Q251+N251+O251</f>
        <v>10180</v>
      </c>
      <c r="Z251">
        <f t="shared" ref="Z251" si="2434">N251</f>
        <v>8282</v>
      </c>
      <c r="AA251">
        <f t="shared" ref="AA251" si="2435">M251</f>
        <v>17222</v>
      </c>
      <c r="AB251">
        <f t="shared" ref="AB251" si="2436">H251</f>
        <v>1304</v>
      </c>
      <c r="AC251">
        <f t="shared" ref="AC251" si="2437">O251</f>
        <v>594</v>
      </c>
      <c r="AE251" s="3">
        <f t="shared" ref="AE251" si="2438">B251-B250</f>
        <v>9497</v>
      </c>
      <c r="AF251" s="3">
        <f t="shared" ref="AF251" si="2439">E251-E250</f>
        <v>1322</v>
      </c>
      <c r="AG251" s="3">
        <f t="shared" ref="AG251" si="2440">G251-G250</f>
        <v>908</v>
      </c>
      <c r="AH251" s="3">
        <f t="shared" ref="AH251" si="2441">H251-H250</f>
        <v>51</v>
      </c>
      <c r="AI251" s="3">
        <f t="shared" ref="AI251" si="2442">J251-J250</f>
        <v>9</v>
      </c>
      <c r="AJ251" s="3">
        <f t="shared" ref="AJ251" si="2443">M251-M250</f>
        <v>857</v>
      </c>
      <c r="AK251" s="3">
        <f t="shared" ref="AK251" si="2444">N251-N250</f>
        <v>389</v>
      </c>
      <c r="AL251" s="3">
        <f t="shared" ref="AL251" si="2445">O251-O250</f>
        <v>25</v>
      </c>
      <c r="AM251" s="3"/>
      <c r="AN251" s="3">
        <f t="shared" ref="AN251" si="2446">AE251-AF251</f>
        <v>8175</v>
      </c>
      <c r="AO251" s="3">
        <f t="shared" ref="AO251" si="2447">AF251</f>
        <v>1322</v>
      </c>
      <c r="AQ251" s="6">
        <f t="shared" ref="AQ251" si="2448">(B251-B250)/B250</f>
        <v>1.3213272542354959E-2</v>
      </c>
      <c r="AR251" s="6">
        <f t="shared" ref="AR251" si="2449">(E251-E250)/E250</f>
        <v>5.0690184049079753E-2</v>
      </c>
      <c r="AS251" s="6">
        <f t="shared" ref="AS251" si="2450">(G251-G250)/G250</f>
        <v>5.1538199568623003E-2</v>
      </c>
      <c r="AT251" s="6">
        <f t="shared" ref="AT251" si="2451">(H251-H250)/H250</f>
        <v>4.0702314445331206E-2</v>
      </c>
      <c r="AU251" s="6">
        <f t="shared" ref="AU251" si="2452">(J251-J250)/J250</f>
        <v>6.0810810810810814E-2</v>
      </c>
      <c r="AV251" s="6">
        <f t="shared" ref="AV251" si="2453">(M251-M250)/M250</f>
        <v>5.2367858234036051E-2</v>
      </c>
      <c r="AW251" s="6">
        <f t="shared" ref="AW251" si="2454">(N251-N250)/N250</f>
        <v>4.928417585202078E-2</v>
      </c>
      <c r="AX251" s="6">
        <f t="shared" ref="AX251" si="2455">(O251-O250)/O250</f>
        <v>4.3936731107205626E-2</v>
      </c>
      <c r="AZ251" s="2">
        <f t="shared" ref="AZ251" si="2456">E251/B251</f>
        <v>3.7627498475785587E-2</v>
      </c>
      <c r="BA251" s="17">
        <f t="shared" ref="BA251" si="2457">AF251/AE251</f>
        <v>0.13920185321680531</v>
      </c>
      <c r="BB251" s="2">
        <f t="shared" ref="BB251" si="2458">H251/E251</f>
        <v>4.758776731625429E-2</v>
      </c>
      <c r="BC251" s="2">
        <f t="shared" ref="BC251" si="2459">(H251-J251)/E251</f>
        <v>4.1858258521275817E-2</v>
      </c>
      <c r="BD251" s="2">
        <f t="shared" ref="BD251" si="2460">J251/E251</f>
        <v>5.7295087949784688E-3</v>
      </c>
      <c r="BE251" s="2">
        <f t="shared" ref="BE251" si="2461">M251/E251</f>
        <v>0.62849427049120499</v>
      </c>
      <c r="BF251" s="2">
        <f t="shared" ref="BF251" si="2462">N251/E251</f>
        <v>0.30224071235676225</v>
      </c>
      <c r="BG251" s="2">
        <f t="shared" ref="BG251" si="2463">O251/E251</f>
        <v>2.1677249835778411E-2</v>
      </c>
      <c r="BH251" s="2">
        <f t="shared" ref="BH251" si="2464">I251/G251</f>
        <v>6.1912987153190109E-2</v>
      </c>
      <c r="BI251" s="2">
        <f t="shared" ref="BI251" si="2465">J251/G251</f>
        <v>8.4745762711864406E-3</v>
      </c>
      <c r="BJ251" s="2">
        <f t="shared" ref="BJ251" si="2466">M251/G251</f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ref="Q252" si="2467">H252+L252</f>
        <v>1316</v>
      </c>
      <c r="R252">
        <f t="shared" ref="R252" si="2468">Q252+N252+O252</f>
        <v>10628</v>
      </c>
      <c r="Z252">
        <f t="shared" ref="Z252" si="2469">N252</f>
        <v>8684</v>
      </c>
      <c r="AA252">
        <f t="shared" ref="AA252" si="2470">M252</f>
        <v>18197</v>
      </c>
      <c r="AB252">
        <f t="shared" ref="AB252" si="2471">H252</f>
        <v>1316</v>
      </c>
      <c r="AC252">
        <f t="shared" ref="AC252" si="2472">O252</f>
        <v>628</v>
      </c>
      <c r="AE252" s="3">
        <f t="shared" ref="AE252" si="2473">B252-B251</f>
        <v>9525</v>
      </c>
      <c r="AF252" s="3">
        <f t="shared" ref="AF252" si="2474">E252-E251</f>
        <v>1423</v>
      </c>
      <c r="AG252" s="3">
        <f t="shared" ref="AG252" si="2475">G252-G251</f>
        <v>987</v>
      </c>
      <c r="AH252" s="3">
        <f t="shared" ref="AH252" si="2476">H252-H251</f>
        <v>12</v>
      </c>
      <c r="AI252" s="3">
        <f t="shared" ref="AI252" si="2477">J252-J251</f>
        <v>2</v>
      </c>
      <c r="AJ252" s="3">
        <f t="shared" ref="AJ252" si="2478">M252-M251</f>
        <v>975</v>
      </c>
      <c r="AK252" s="3">
        <f t="shared" ref="AK252" si="2479">N252-N251</f>
        <v>402</v>
      </c>
      <c r="AL252" s="3">
        <f t="shared" ref="AL252" si="2480">O252-O251</f>
        <v>34</v>
      </c>
      <c r="AM252" s="3"/>
      <c r="AN252" s="3">
        <f t="shared" ref="AN252" si="2481">AE252-AF252</f>
        <v>8102</v>
      </c>
      <c r="AO252" s="3">
        <f t="shared" ref="AO252" si="2482">AF252</f>
        <v>1423</v>
      </c>
      <c r="AQ252" s="6">
        <f t="shared" ref="AQ252" si="2483">(B252-B251)/B251</f>
        <v>1.3079407451348724E-2</v>
      </c>
      <c r="AR252" s="6">
        <f t="shared" ref="AR252" si="2484">(E252-E251)/E251</f>
        <v>5.1930516020728415E-2</v>
      </c>
      <c r="AS252" s="6">
        <f t="shared" ref="AS252" si="2485">(G252-G251)/G251</f>
        <v>5.3276476303573357E-2</v>
      </c>
      <c r="AT252" s="6">
        <f t="shared" ref="AT252" si="2486">(H252-H251)/H251</f>
        <v>9.202453987730062E-3</v>
      </c>
      <c r="AU252" s="6">
        <f t="shared" ref="AU252" si="2487">(J252-J251)/J251</f>
        <v>1.2738853503184714E-2</v>
      </c>
      <c r="AV252" s="6">
        <f t="shared" ref="AV252" si="2488">(M252-M251)/M251</f>
        <v>5.6613633724306119E-2</v>
      </c>
      <c r="AW252" s="6">
        <f t="shared" ref="AW252" si="2489">(N252-N251)/N251</f>
        <v>4.8539000241487565E-2</v>
      </c>
      <c r="AX252" s="6">
        <f t="shared" ref="AX252" si="2490">(O252-O251)/O251</f>
        <v>5.7239057239057242E-2</v>
      </c>
      <c r="AZ252" s="2">
        <f t="shared" ref="AZ252" si="2491">E252/B252</f>
        <v>3.9070494965226243E-2</v>
      </c>
      <c r="BA252" s="17">
        <f t="shared" ref="BA252" si="2492">AF252/AE252</f>
        <v>0.14939632545931758</v>
      </c>
      <c r="BB252" s="2">
        <f t="shared" ref="BB252" si="2493">H252/E252</f>
        <v>4.5654813529921942E-2</v>
      </c>
      <c r="BC252" s="2">
        <f t="shared" ref="BC252" si="2494">(H252-J252)/E252</f>
        <v>4.0138768430182131E-2</v>
      </c>
      <c r="BD252" s="2">
        <f t="shared" ref="BD252" si="2495">J252/E252</f>
        <v>5.5160450997398091E-3</v>
      </c>
      <c r="BE252" s="2">
        <f t="shared" ref="BE252" si="2496">M252/E252</f>
        <v>0.63129228100607115</v>
      </c>
      <c r="BF252" s="2">
        <f t="shared" ref="BF252" si="2497">N252/E252</f>
        <v>0.30126626192541195</v>
      </c>
      <c r="BG252" s="2">
        <f t="shared" ref="BG252" si="2498">O252/E252</f>
        <v>2.1786643538594969E-2</v>
      </c>
      <c r="BH252" s="2">
        <f t="shared" ref="BH252" si="2499">I252/G252</f>
        <v>5.9293804130579615E-2</v>
      </c>
      <c r="BI252" s="2">
        <f t="shared" ref="BI252" si="2500">J252/G252</f>
        <v>8.1484138779275347E-3</v>
      </c>
      <c r="BJ252" s="2">
        <f t="shared" ref="BJ252" si="2501">M252/G252</f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ref="Q253" si="2502">H253+L253</f>
        <v>1330</v>
      </c>
      <c r="R253">
        <f t="shared" ref="R253" si="2503">Q253+N253+O253</f>
        <v>10781</v>
      </c>
      <c r="Z253">
        <f t="shared" ref="Z253" si="2504">N253</f>
        <v>8788</v>
      </c>
      <c r="AA253">
        <f t="shared" ref="AA253" si="2505">M253</f>
        <v>19407</v>
      </c>
      <c r="AB253">
        <f t="shared" ref="AB253" si="2506">H253</f>
        <v>1330</v>
      </c>
      <c r="AC253">
        <f t="shared" ref="AC253" si="2507">O253</f>
        <v>663</v>
      </c>
      <c r="AE253" s="3">
        <f t="shared" ref="AE253" si="2508">B253-B252</f>
        <v>8431</v>
      </c>
      <c r="AF253" s="3">
        <f t="shared" ref="AF253" si="2509">E253-E252</f>
        <v>1363</v>
      </c>
      <c r="AG253" s="3">
        <f t="shared" ref="AG253" si="2510">G253-G252</f>
        <v>1224</v>
      </c>
      <c r="AH253" s="3">
        <f t="shared" ref="AH253" si="2511">H253-H252</f>
        <v>14</v>
      </c>
      <c r="AI253" s="3">
        <f t="shared" ref="AI253" si="2512">J253-J252</f>
        <v>10</v>
      </c>
      <c r="AJ253" s="3">
        <f t="shared" ref="AJ253" si="2513">M253-M252</f>
        <v>1210</v>
      </c>
      <c r="AK253" s="3">
        <f t="shared" ref="AK253" si="2514">N253-N252</f>
        <v>104</v>
      </c>
      <c r="AL253" s="3">
        <f t="shared" ref="AL253" si="2515">O253-O252</f>
        <v>35</v>
      </c>
      <c r="AM253" s="3"/>
      <c r="AN253" s="3">
        <f t="shared" ref="AN253" si="2516">AE253-AF253</f>
        <v>7068</v>
      </c>
      <c r="AO253" s="3">
        <f t="shared" ref="AO253" si="2517">AF253</f>
        <v>1363</v>
      </c>
      <c r="AQ253" s="6">
        <f t="shared" ref="AQ253" si="2518">(B253-B252)/B252</f>
        <v>1.1427696203012054E-2</v>
      </c>
      <c r="AR253" s="6">
        <f t="shared" ref="AR253" si="2519">(E253-E252)/E252</f>
        <v>4.7285342584562011E-2</v>
      </c>
      <c r="AS253" s="6">
        <f t="shared" ref="AS253" si="2520">(G253-G252)/G252</f>
        <v>6.2727412494234608E-2</v>
      </c>
      <c r="AT253" s="6">
        <f t="shared" ref="AT253" si="2521">(H253-H252)/H252</f>
        <v>1.0638297872340425E-2</v>
      </c>
      <c r="AU253" s="6">
        <f t="shared" ref="AU253" si="2522">(J253-J252)/J252</f>
        <v>6.2893081761006289E-2</v>
      </c>
      <c r="AV253" s="6">
        <f t="shared" ref="AV253" si="2523">(M253-M252)/M252</f>
        <v>6.6494477111611799E-2</v>
      </c>
      <c r="AW253" s="6">
        <f t="shared" ref="AW253" si="2524">(N253-N252)/N252</f>
        <v>1.1976047904191617E-2</v>
      </c>
      <c r="AX253" s="6">
        <f t="shared" ref="AX253" si="2525">(O253-O252)/O252</f>
        <v>5.5732484076433123E-2</v>
      </c>
      <c r="AZ253" s="2">
        <f t="shared" ref="AZ253" si="2526">E253/B253</f>
        <v>4.0455641919056554E-2</v>
      </c>
      <c r="BA253" s="17">
        <f t="shared" ref="BA253" si="2527">AF253/AE253</f>
        <v>0.16166528288459259</v>
      </c>
      <c r="BB253" s="2">
        <f t="shared" ref="BB253" si="2528">H253/E253</f>
        <v>4.4057241287928976E-2</v>
      </c>
      <c r="BC253" s="2">
        <f t="shared" ref="BC253" si="2529">(H253-J253)/E253</f>
        <v>3.8458990327282366E-2</v>
      </c>
      <c r="BD253" s="2">
        <f t="shared" ref="BD253" si="2530">J253/E253</f>
        <v>5.5982509606466143E-3</v>
      </c>
      <c r="BE253" s="2">
        <f t="shared" ref="BE253" si="2531">M253/E253</f>
        <v>0.64287133960514109</v>
      </c>
      <c r="BF253" s="2">
        <f t="shared" ref="BF253" si="2532">N253/E253</f>
        <v>0.29110904995362397</v>
      </c>
      <c r="BG253" s="2">
        <f t="shared" ref="BG253" si="2533">O253/E253</f>
        <v>2.196236915330595E-2</v>
      </c>
      <c r="BH253" s="2">
        <f t="shared" ref="BH253" si="2534">I253/G253</f>
        <v>5.5986883348603945E-2</v>
      </c>
      <c r="BI253" s="2">
        <f t="shared" ref="BI253" si="2535">J253/G253</f>
        <v>8.1496841394608673E-3</v>
      </c>
      <c r="BJ253" s="2">
        <f t="shared" ref="BJ253" si="2536">M253/G253</f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ref="Q254" si="2537">H254+L254</f>
        <v>1427</v>
      </c>
      <c r="R254">
        <f t="shared" ref="R254" si="2538">Q254+N254+O254</f>
        <v>11231</v>
      </c>
      <c r="Z254">
        <f t="shared" ref="Z254" si="2539">N254</f>
        <v>9128</v>
      </c>
      <c r="AA254">
        <f t="shared" ref="AA254" si="2540">M254</f>
        <v>20040</v>
      </c>
      <c r="AB254">
        <f t="shared" ref="AB254" si="2541">H254</f>
        <v>1427</v>
      </c>
      <c r="AC254">
        <f t="shared" ref="AC254" si="2542">O254</f>
        <v>676</v>
      </c>
      <c r="AE254" s="3">
        <f t="shared" ref="AE254" si="2543">B254-B253</f>
        <v>6894</v>
      </c>
      <c r="AF254" s="3">
        <f t="shared" ref="AF254" si="2544">E254-E253</f>
        <v>1083</v>
      </c>
      <c r="AG254" s="3">
        <f t="shared" ref="AG254" si="2545">G254-G253</f>
        <v>730</v>
      </c>
      <c r="AH254" s="3">
        <f t="shared" ref="AH254" si="2546">H254-H253</f>
        <v>97</v>
      </c>
      <c r="AI254" s="3">
        <f t="shared" ref="AI254" si="2547">J254-J253</f>
        <v>8</v>
      </c>
      <c r="AJ254" s="3">
        <f t="shared" ref="AJ254" si="2548">M254-M253</f>
        <v>633</v>
      </c>
      <c r="AK254" s="3">
        <f t="shared" ref="AK254" si="2549">N254-N253</f>
        <v>340</v>
      </c>
      <c r="AL254" s="3">
        <f t="shared" ref="AL254" si="2550">O254-O253</f>
        <v>13</v>
      </c>
      <c r="AM254" s="3"/>
      <c r="AN254" s="3">
        <f t="shared" ref="AN254" si="2551">AE254-AF254</f>
        <v>5811</v>
      </c>
      <c r="AO254" s="3">
        <f t="shared" ref="AO254" si="2552">AF254</f>
        <v>1083</v>
      </c>
      <c r="AQ254" s="6">
        <f t="shared" ref="AQ254" si="2553">(B254-B253)/B253</f>
        <v>9.2388099705172869E-3</v>
      </c>
      <c r="AR254" s="6">
        <f t="shared" ref="AR254" si="2554">(E254-E253)/E253</f>
        <v>3.5875182191599311E-2</v>
      </c>
      <c r="AS254" s="6">
        <f t="shared" ref="AS254" si="2555">(G254-G253)/G253</f>
        <v>3.5202777643825046E-2</v>
      </c>
      <c r="AT254" s="6">
        <f t="shared" ref="AT254" si="2556">(H254-H253)/H253</f>
        <v>7.2932330827067668E-2</v>
      </c>
      <c r="AU254" s="6">
        <f t="shared" ref="AU254" si="2557">(J254-J253)/J253</f>
        <v>4.7337278106508875E-2</v>
      </c>
      <c r="AV254" s="6">
        <f t="shared" ref="AV254" si="2558">(M254-M253)/M253</f>
        <v>3.2617096923790383E-2</v>
      </c>
      <c r="AW254" s="6">
        <f t="shared" ref="AW254" si="2559">(N254-N253)/N253</f>
        <v>3.8689121529358217E-2</v>
      </c>
      <c r="AX254" s="6">
        <f t="shared" ref="AX254" si="2560">(O254-O253)/O253</f>
        <v>1.9607843137254902E-2</v>
      </c>
      <c r="AZ254" s="2">
        <f t="shared" ref="AZ254" si="2561">E254/B254</f>
        <v>4.1523368928712751E-2</v>
      </c>
      <c r="BA254" s="17">
        <f t="shared" ref="BA254" si="2562">AF254/AE254</f>
        <v>0.15709312445604873</v>
      </c>
      <c r="BB254" s="2">
        <f t="shared" ref="BB254" si="2563">H254/E254</f>
        <v>4.563333439928368E-2</v>
      </c>
      <c r="BC254" s="2">
        <f t="shared" ref="BC254" si="2564">(H254-J254)/E254</f>
        <v>3.9973138051229574E-2</v>
      </c>
      <c r="BD254" s="2">
        <f t="shared" ref="BD254" si="2565">J254/E254</f>
        <v>5.6601963480541074E-3</v>
      </c>
      <c r="BE254" s="2">
        <f t="shared" ref="BE254" si="2566">M254/E254</f>
        <v>0.64084934923731252</v>
      </c>
      <c r="BF254" s="2">
        <f t="shared" ref="BF254" si="2567">N254/E254</f>
        <v>0.29189984330529883</v>
      </c>
      <c r="BG254" s="2">
        <f t="shared" ref="BG254" si="2568">O254/E254</f>
        <v>2.1617473058104953E-2</v>
      </c>
      <c r="BH254" s="2">
        <f t="shared" ref="BH254" si="2569">I254/G254</f>
        <v>5.8228909488983092E-2</v>
      </c>
      <c r="BI254" s="2">
        <f t="shared" ref="BI254" si="2570">J254/G254</f>
        <v>8.2452135836400056E-3</v>
      </c>
      <c r="BJ254" s="2">
        <f t="shared" ref="BJ254" si="2571">M254/G254</f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ref="Q255" si="2572">H255+L255</f>
        <v>1490</v>
      </c>
      <c r="R255">
        <f t="shared" ref="R255" si="2573">Q255+N255+O255</f>
        <v>11845</v>
      </c>
      <c r="Z255">
        <f t="shared" ref="Z255" si="2574">N255</f>
        <v>9652</v>
      </c>
      <c r="AA255">
        <f t="shared" ref="AA255" si="2575">M255</f>
        <v>20449</v>
      </c>
      <c r="AB255">
        <f t="shared" ref="AB255" si="2576">H255</f>
        <v>1490</v>
      </c>
      <c r="AC255">
        <f t="shared" ref="AC255" si="2577">O255</f>
        <v>703</v>
      </c>
      <c r="AE255" s="3">
        <f t="shared" ref="AE255" si="2578">B255-B254</f>
        <v>8458</v>
      </c>
      <c r="AF255" s="3">
        <f t="shared" ref="AF255" si="2579">E255-E254</f>
        <v>1023</v>
      </c>
      <c r="AG255" s="3">
        <f t="shared" ref="AG255" si="2580">G255-G254</f>
        <v>472</v>
      </c>
      <c r="AH255" s="3">
        <f t="shared" ref="AH255" si="2581">H255-H254</f>
        <v>63</v>
      </c>
      <c r="AI255" s="3">
        <f t="shared" ref="AI255" si="2582">J255-J254</f>
        <v>10</v>
      </c>
      <c r="AJ255" s="3">
        <f t="shared" ref="AJ255" si="2583">M255-M254</f>
        <v>409</v>
      </c>
      <c r="AK255" s="3">
        <f t="shared" ref="AK255" si="2584">N255-N254</f>
        <v>524</v>
      </c>
      <c r="AL255" s="3">
        <f t="shared" ref="AL255" si="2585">O255-O254</f>
        <v>27</v>
      </c>
      <c r="AM255" s="3"/>
      <c r="AN255" s="3">
        <f t="shared" ref="AN255" si="2586">AE255-AF255</f>
        <v>7435</v>
      </c>
      <c r="AO255" s="3">
        <f t="shared" ref="AO255" si="2587">AF255</f>
        <v>1023</v>
      </c>
      <c r="AQ255" s="6">
        <f t="shared" ref="AQ255" si="2588">(B255-B254)/B254</f>
        <v>1.1231001707622156E-2</v>
      </c>
      <c r="AR255" s="6">
        <f t="shared" ref="AR255" si="2589">(E255-E254)/E254</f>
        <v>3.2714016181126286E-2</v>
      </c>
      <c r="AS255" s="6">
        <f t="shared" ref="AS255" si="2590">(G255-G254)/G254</f>
        <v>2.1987236223040014E-2</v>
      </c>
      <c r="AT255" s="6">
        <f t="shared" ref="AT255" si="2591">(H255-H254)/H254</f>
        <v>4.4148563419761741E-2</v>
      </c>
      <c r="AU255" s="6">
        <f t="shared" ref="AU255" si="2592">(J255-J254)/J254</f>
        <v>5.6497175141242938E-2</v>
      </c>
      <c r="AV255" s="6">
        <f t="shared" ref="AV255" si="2593">(M255-M254)/M254</f>
        <v>2.0409181636726548E-2</v>
      </c>
      <c r="AW255" s="6">
        <f t="shared" ref="AW255" si="2594">(N255-N254)/N254</f>
        <v>5.7405784399649433E-2</v>
      </c>
      <c r="AX255" s="6">
        <f t="shared" ref="AX255" si="2595">(O255-O254)/O254</f>
        <v>3.9940828402366867E-2</v>
      </c>
      <c r="AZ255" s="2">
        <f t="shared" ref="AZ255" si="2596">E255/B255</f>
        <v>4.2405508750551504E-2</v>
      </c>
      <c r="BA255" s="17">
        <f t="shared" ref="BA255" si="2597">AF255/AE255</f>
        <v>0.1209505793331757</v>
      </c>
      <c r="BB255" s="2">
        <f t="shared" ref="BB255" si="2598">H255/E255</f>
        <v>4.6138601597820031E-2</v>
      </c>
      <c r="BC255" s="2">
        <f t="shared" ref="BC255" si="2599">(H255-J255)/E255</f>
        <v>4.0348052269771471E-2</v>
      </c>
      <c r="BD255" s="2">
        <f t="shared" ref="BD255" si="2600">J255/E255</f>
        <v>5.7905493280485543E-3</v>
      </c>
      <c r="BE255" s="2">
        <f t="shared" ref="BE255" si="2601">M255/E255</f>
        <v>0.63321360004954486</v>
      </c>
      <c r="BF255" s="2">
        <f t="shared" ref="BF255" si="2602">N255/E255</f>
        <v>0.29887904873970395</v>
      </c>
      <c r="BG255" s="2">
        <f t="shared" ref="BG255" si="2603">O255/E255</f>
        <v>2.1768749612931196E-2</v>
      </c>
      <c r="BH255" s="2">
        <f t="shared" ref="BH255" si="2604">I255/G255</f>
        <v>5.9391950407949312E-2</v>
      </c>
      <c r="BI255" s="2">
        <f t="shared" ref="BI255" si="2605">J255/G255</f>
        <v>8.5236337116550431E-3</v>
      </c>
      <c r="BJ255" s="2">
        <f t="shared" ref="BJ255" si="2606">M255/G255</f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ref="Q256" si="2607">H256+L256</f>
        <v>1543</v>
      </c>
      <c r="R256">
        <f t="shared" ref="R256" si="2608">Q256+N256+O256</f>
        <v>12206</v>
      </c>
      <c r="Z256">
        <f t="shared" ref="Z256" si="2609">N256</f>
        <v>9928</v>
      </c>
      <c r="AA256">
        <f t="shared" ref="AA256" si="2610">M256</f>
        <v>21289</v>
      </c>
      <c r="AB256">
        <f t="shared" ref="AB256" si="2611">H256</f>
        <v>1543</v>
      </c>
      <c r="AC256">
        <f t="shared" ref="AC256" si="2612">O256</f>
        <v>735</v>
      </c>
      <c r="AE256" s="3">
        <f t="shared" ref="AE256" si="2613">B256-B255</f>
        <v>8856</v>
      </c>
      <c r="AF256" s="3">
        <f t="shared" ref="AF256" si="2614">E256-E255</f>
        <v>1201</v>
      </c>
      <c r="AG256" s="3">
        <f t="shared" ref="AG256" si="2615">G256-G255</f>
        <v>893</v>
      </c>
      <c r="AH256" s="3">
        <f t="shared" ref="AH256" si="2616">H256-H255</f>
        <v>53</v>
      </c>
      <c r="AI256" s="3">
        <f t="shared" ref="AI256" si="2617">J256-J255</f>
        <v>8</v>
      </c>
      <c r="AJ256" s="3">
        <f t="shared" ref="AJ256" si="2618">M256-M255</f>
        <v>840</v>
      </c>
      <c r="AK256" s="3">
        <f t="shared" ref="AK256" si="2619">N256-N255</f>
        <v>276</v>
      </c>
      <c r="AL256" s="3">
        <f t="shared" ref="AL256" si="2620">O256-O255</f>
        <v>32</v>
      </c>
      <c r="AM256" s="3"/>
      <c r="AN256" s="3">
        <f t="shared" ref="AN256" si="2621">AE256-AF256</f>
        <v>7655</v>
      </c>
      <c r="AO256" s="3">
        <f t="shared" ref="AO256" si="2622">AF256</f>
        <v>1201</v>
      </c>
      <c r="AQ256" s="6">
        <f t="shared" ref="AQ256" si="2623">(B256-B255)/B255</f>
        <v>1.1628884173372272E-2</v>
      </c>
      <c r="AR256" s="6">
        <f t="shared" ref="AR256" si="2624">(E256-E255)/E255</f>
        <v>3.7189570818108628E-2</v>
      </c>
      <c r="AS256" s="6">
        <f t="shared" ref="AS256" si="2625">(G256-G255)/G255</f>
        <v>4.070376954282328E-2</v>
      </c>
      <c r="AT256" s="6">
        <f t="shared" ref="AT256" si="2626">(H256-H255)/H255</f>
        <v>3.5570469798657717E-2</v>
      </c>
      <c r="AU256" s="6">
        <f t="shared" ref="AU256" si="2627">(J256-J255)/J255</f>
        <v>4.2780748663101602E-2</v>
      </c>
      <c r="AV256" s="6">
        <f t="shared" ref="AV256" si="2628">(M256-M255)/M255</f>
        <v>4.1077803315565556E-2</v>
      </c>
      <c r="AW256" s="6">
        <f t="shared" ref="AW256" si="2629">(N256-N255)/N255</f>
        <v>2.8595109821798591E-2</v>
      </c>
      <c r="AX256" s="6">
        <f t="shared" ref="AX256" si="2630">(O256-O255)/O255</f>
        <v>4.5519203413940258E-2</v>
      </c>
      <c r="AZ256" s="2">
        <f t="shared" ref="AZ256" si="2631">E256/B256</f>
        <v>4.3476962856045111E-2</v>
      </c>
      <c r="BA256" s="17">
        <f t="shared" ref="BA256" si="2632">AF256/AE256</f>
        <v>0.13561427280939475</v>
      </c>
      <c r="BB256" s="2">
        <f t="shared" ref="BB256" si="2633">H256/E256</f>
        <v>4.6066577101059859E-2</v>
      </c>
      <c r="BC256" s="2">
        <f t="shared" ref="BC256" si="2634">(H256-J256)/E256</f>
        <v>4.0244812658605765E-2</v>
      </c>
      <c r="BD256" s="2">
        <f t="shared" ref="BD256" si="2635">J256/E256</f>
        <v>5.8217644424540978E-3</v>
      </c>
      <c r="BE256" s="2">
        <f t="shared" ref="BE256" si="2636">M256/E256</f>
        <v>0.63558740110464251</v>
      </c>
      <c r="BF256" s="2">
        <f t="shared" ref="BF256" si="2637">N256/E256</f>
        <v>0.29640244812658606</v>
      </c>
      <c r="BG256" s="2">
        <f t="shared" ref="BG256" si="2638">O256/E256</f>
        <v>2.1943573667711599E-2</v>
      </c>
      <c r="BH256" s="2">
        <f t="shared" ref="BH256" si="2639">I256/G256</f>
        <v>5.9039943938332166E-2</v>
      </c>
      <c r="BI256" s="2">
        <f t="shared" ref="BI256" si="2640">J256/G256</f>
        <v>8.5406447091800983E-3</v>
      </c>
      <c r="BJ256" s="2">
        <f t="shared" ref="BJ256" si="2641">M256/G256</f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ref="Q257" si="2642">H257+L257</f>
        <v>1578</v>
      </c>
      <c r="R257">
        <f t="shared" ref="R257" si="2643">Q257+N257+O257</f>
        <v>12996</v>
      </c>
      <c r="Z257">
        <f t="shared" ref="Z257" si="2644">N257</f>
        <v>10656</v>
      </c>
      <c r="AA257">
        <f t="shared" ref="AA257" si="2645">M257</f>
        <v>21986</v>
      </c>
      <c r="AB257">
        <f t="shared" ref="AB257" si="2646">H257</f>
        <v>1578</v>
      </c>
      <c r="AC257">
        <f t="shared" ref="AC257" si="2647">O257</f>
        <v>762</v>
      </c>
      <c r="AE257" s="3">
        <f t="shared" ref="AE257" si="2648">B257-B256</f>
        <v>9839</v>
      </c>
      <c r="AF257" s="3">
        <f t="shared" ref="AF257" si="2649">E257-E256</f>
        <v>1487</v>
      </c>
      <c r="AG257" s="3">
        <f t="shared" ref="AG257" si="2650">G257-G256</f>
        <v>732</v>
      </c>
      <c r="AH257" s="3">
        <f t="shared" ref="AH257" si="2651">H257-H256</f>
        <v>35</v>
      </c>
      <c r="AI257" s="3">
        <f t="shared" ref="AI257" si="2652">J257-J256</f>
        <v>7</v>
      </c>
      <c r="AJ257" s="3">
        <f t="shared" ref="AJ257" si="2653">M257-M256</f>
        <v>697</v>
      </c>
      <c r="AK257" s="3">
        <f t="shared" ref="AK257" si="2654">N257-N256</f>
        <v>728</v>
      </c>
      <c r="AL257" s="3">
        <f t="shared" ref="AL257" si="2655">O257-O256</f>
        <v>27</v>
      </c>
      <c r="AM257" s="3"/>
      <c r="AN257" s="3">
        <f t="shared" ref="AN257" si="2656">AE257-AF257</f>
        <v>8352</v>
      </c>
      <c r="AO257" s="3">
        <f t="shared" ref="AO257" si="2657">AF257</f>
        <v>1487</v>
      </c>
      <c r="AQ257" s="6">
        <f t="shared" ref="AQ257" si="2658">(B257-B256)/B256</f>
        <v>1.2771155024350734E-2</v>
      </c>
      <c r="AR257" s="6">
        <f t="shared" ref="AR257" si="2659">(E257-E256)/E256</f>
        <v>4.439468577399612E-2</v>
      </c>
      <c r="AS257" s="6">
        <f t="shared" ref="AS257" si="2660">(G257-G256)/G256</f>
        <v>3.2060266292922211E-2</v>
      </c>
      <c r="AT257" s="6">
        <f t="shared" ref="AT257" si="2661">(H257-H256)/H256</f>
        <v>2.2683084899546339E-2</v>
      </c>
      <c r="AU257" s="6">
        <f t="shared" ref="AU257" si="2662">(J257-J256)/J256</f>
        <v>3.5897435897435895E-2</v>
      </c>
      <c r="AV257" s="6">
        <f t="shared" ref="AV257" si="2663">(M257-M256)/M256</f>
        <v>3.2739912630936167E-2</v>
      </c>
      <c r="AW257" s="6">
        <f t="shared" ref="AW257" si="2664">(N257-N256)/N256</f>
        <v>7.3327961321514909E-2</v>
      </c>
      <c r="AX257" s="6">
        <f t="shared" ref="AX257" si="2665">(O257-O256)/O256</f>
        <v>3.6734693877551024E-2</v>
      </c>
      <c r="AZ257" s="2">
        <f t="shared" ref="AZ257" si="2666">E257/B257</f>
        <v>4.4834520350606921E-2</v>
      </c>
      <c r="BA257" s="17">
        <f t="shared" ref="BA257" si="2667">AF257/AE257</f>
        <v>0.15113324524850086</v>
      </c>
      <c r="BB257" s="2">
        <f t="shared" ref="BB257" si="2668">H257/E257</f>
        <v>4.5108913155337028E-2</v>
      </c>
      <c r="BC257" s="2">
        <f t="shared" ref="BC257" si="2669">(H257-J257)/E257</f>
        <v>3.9334514893373737E-2</v>
      </c>
      <c r="BD257" s="2">
        <f t="shared" ref="BD257" si="2670">J257/E257</f>
        <v>5.7743982619632957E-3</v>
      </c>
      <c r="BE257" s="2">
        <f t="shared" ref="BE257" si="2671">M257/E257</f>
        <v>0.62849465439368823</v>
      </c>
      <c r="BF257" s="2">
        <f t="shared" ref="BF257" si="2672">N257/E257</f>
        <v>0.30461380138356869</v>
      </c>
      <c r="BG257" s="2">
        <f t="shared" ref="BG257" si="2673">O257/E257</f>
        <v>2.1782631067406095E-2</v>
      </c>
      <c r="BH257" s="2">
        <f t="shared" ref="BH257" si="2674">I257/G257</f>
        <v>5.8394160583941604E-2</v>
      </c>
      <c r="BI257" s="2">
        <f t="shared" ref="BI257" si="2675">J257/G257</f>
        <v>8.5723985740960781E-3</v>
      </c>
      <c r="BJ257" s="2">
        <f t="shared" ref="BJ257" si="2676">M257/G257</f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ref="Q258" si="2677">H258+L258</f>
        <v>1596</v>
      </c>
      <c r="R258">
        <f t="shared" ref="R258" si="2678">Q258+N258+O258</f>
        <v>13356</v>
      </c>
      <c r="Z258">
        <f t="shared" ref="Z258" si="2679">N258</f>
        <v>10958</v>
      </c>
      <c r="AA258">
        <f t="shared" ref="AA258" si="2680">M258</f>
        <v>23318</v>
      </c>
      <c r="AB258">
        <f t="shared" ref="AB258" si="2681">H258</f>
        <v>1596</v>
      </c>
      <c r="AC258">
        <f t="shared" ref="AC258" si="2682">O258</f>
        <v>802</v>
      </c>
      <c r="AE258" s="3">
        <f t="shared" ref="AE258" si="2683">B258-B257</f>
        <v>9455</v>
      </c>
      <c r="AF258" s="3">
        <f t="shared" ref="AF258" si="2684">E258-E257</f>
        <v>1692</v>
      </c>
      <c r="AG258" s="3">
        <f t="shared" ref="AG258" si="2685">G258-G257</f>
        <v>1350</v>
      </c>
      <c r="AH258" s="3">
        <f t="shared" ref="AH258" si="2686">H258-H257</f>
        <v>18</v>
      </c>
      <c r="AI258" s="3">
        <f t="shared" ref="AI258" si="2687">J258-J257</f>
        <v>3</v>
      </c>
      <c r="AJ258" s="3">
        <f t="shared" ref="AJ258" si="2688">M258-M257</f>
        <v>1332</v>
      </c>
      <c r="AK258" s="3">
        <f t="shared" ref="AK258" si="2689">N258-N257</f>
        <v>302</v>
      </c>
      <c r="AL258" s="3">
        <f t="shared" ref="AL258" si="2690">O258-O257</f>
        <v>40</v>
      </c>
      <c r="AM258" s="3"/>
      <c r="AN258" s="3">
        <f t="shared" ref="AN258" si="2691">AE258-AF258</f>
        <v>7763</v>
      </c>
      <c r="AO258" s="3">
        <f t="shared" ref="AO258" si="2692">AF258</f>
        <v>1692</v>
      </c>
      <c r="AQ258" s="6">
        <f t="shared" ref="AQ258" si="2693">(B258-B257)/B257</f>
        <v>1.2117957518580654E-2</v>
      </c>
      <c r="AR258" s="6">
        <f t="shared" ref="AR258" si="2694">(E258-E257)/E257</f>
        <v>4.8367731976445026E-2</v>
      </c>
      <c r="AS258" s="6">
        <f t="shared" ref="AS258" si="2695">(G258-G257)/G257</f>
        <v>5.729078254965201E-2</v>
      </c>
      <c r="AT258" s="6">
        <f t="shared" ref="AT258" si="2696">(H258-H257)/H257</f>
        <v>1.1406844106463879E-2</v>
      </c>
      <c r="AU258" s="6">
        <f t="shared" ref="AU258" si="2697">(J258-J257)/J257</f>
        <v>1.4851485148514851E-2</v>
      </c>
      <c r="AV258" s="6">
        <f t="shared" ref="AV258" si="2698">(M258-M257)/M257</f>
        <v>6.0584008005094149E-2</v>
      </c>
      <c r="AW258" s="6">
        <f t="shared" ref="AW258" si="2699">(N258-N257)/N257</f>
        <v>2.834084084084084E-2</v>
      </c>
      <c r="AX258" s="6">
        <f t="shared" ref="AX258" si="2700">(O258-O257)/O257</f>
        <v>5.2493438320209973E-2</v>
      </c>
      <c r="AZ258" s="2">
        <f t="shared" ref="AZ258" si="2701">E258/B258</f>
        <v>4.6440302797764219E-2</v>
      </c>
      <c r="BA258" s="17">
        <f t="shared" ref="BA258" si="2702">AF258/AE258</f>
        <v>0.17895293495505024</v>
      </c>
      <c r="BB258" s="2">
        <f t="shared" ref="BB258" si="2703">H258/E258</f>
        <v>4.3518569013470031E-2</v>
      </c>
      <c r="BC258" s="2">
        <f t="shared" ref="BC258" si="2704">(H258-J258)/E258</f>
        <v>3.7928777880787481E-2</v>
      </c>
      <c r="BD258" s="2">
        <f t="shared" ref="BD258" si="2705">J258/E258</f>
        <v>5.5897911326825544E-3</v>
      </c>
      <c r="BE258" s="2">
        <f t="shared" ref="BE258" si="2706">M258/E258</f>
        <v>0.63581829088727704</v>
      </c>
      <c r="BF258" s="2">
        <f t="shared" ref="BF258" si="2707">N258/E258</f>
        <v>0.298794786497246</v>
      </c>
      <c r="BG258" s="2">
        <f t="shared" ref="BG258" si="2708">O258/E258</f>
        <v>2.1868353602006872E-2</v>
      </c>
      <c r="BH258" s="2">
        <f t="shared" ref="BH258" si="2709">I258/G258</f>
        <v>5.5832062294292363E-2</v>
      </c>
      <c r="BI258" s="2">
        <f t="shared" ref="BI258" si="2710">J258/G258</f>
        <v>8.2283053704744324E-3</v>
      </c>
      <c r="BJ258" s="2">
        <f t="shared" ref="BJ258" si="2711">M258/G258</f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ref="Q259" si="2712">H259+L259</f>
        <v>1660</v>
      </c>
      <c r="R259">
        <f t="shared" ref="R259" si="2713">Q259+N259+O259</f>
        <v>13755</v>
      </c>
      <c r="Z259">
        <f t="shared" ref="Z259" si="2714">N259</f>
        <v>11258</v>
      </c>
      <c r="AA259">
        <f t="shared" ref="AA259" si="2715">M259</f>
        <v>24626</v>
      </c>
      <c r="AB259">
        <f t="shared" ref="AB259" si="2716">H259</f>
        <v>1660</v>
      </c>
      <c r="AC259">
        <f t="shared" ref="AC259" si="2717">O259</f>
        <v>837</v>
      </c>
      <c r="AE259" s="3">
        <f t="shared" ref="AE259" si="2718">B259-B258</f>
        <v>10217</v>
      </c>
      <c r="AF259" s="3">
        <f t="shared" ref="AF259" si="2719">E259-E258</f>
        <v>1707</v>
      </c>
      <c r="AG259" s="3">
        <f t="shared" ref="AG259" si="2720">G259-G258</f>
        <v>1372</v>
      </c>
      <c r="AH259" s="3">
        <f t="shared" ref="AH259" si="2721">H259-H258</f>
        <v>64</v>
      </c>
      <c r="AI259" s="3">
        <f t="shared" ref="AI259" si="2722">J259-J258</f>
        <v>5</v>
      </c>
      <c r="AJ259" s="3">
        <f t="shared" ref="AJ259" si="2723">M259-M258</f>
        <v>1308</v>
      </c>
      <c r="AK259" s="3">
        <f t="shared" ref="AK259" si="2724">N259-N258</f>
        <v>300</v>
      </c>
      <c r="AL259" s="3">
        <f t="shared" ref="AL259" si="2725">O259-O258</f>
        <v>35</v>
      </c>
      <c r="AM259" s="3"/>
      <c r="AN259" s="3">
        <f t="shared" ref="AN259" si="2726">AE259-AF259</f>
        <v>8510</v>
      </c>
      <c r="AO259" s="3">
        <f t="shared" ref="AO259" si="2727">AF259</f>
        <v>1707</v>
      </c>
      <c r="AQ259" s="6">
        <f t="shared" ref="AQ259" si="2728">(B259-B258)/B258</f>
        <v>1.2937791723966762E-2</v>
      </c>
      <c r="AR259" s="6">
        <f t="shared" ref="AR259" si="2729">(E259-E258)/E258</f>
        <v>4.6545236407264004E-2</v>
      </c>
      <c r="AS259" s="6">
        <f t="shared" ref="AS259" si="2730">(G259-G258)/G258</f>
        <v>5.5069438869711808E-2</v>
      </c>
      <c r="AT259" s="6">
        <f t="shared" ref="AT259" si="2731">(H259-H258)/H258</f>
        <v>4.0100250626566414E-2</v>
      </c>
      <c r="AU259" s="6">
        <f t="shared" ref="AU259" si="2732">(J259-J258)/J258</f>
        <v>2.4390243902439025E-2</v>
      </c>
      <c r="AV259" s="6">
        <f t="shared" ref="AV259" si="2733">(M259-M258)/M258</f>
        <v>5.6094004631615062E-2</v>
      </c>
      <c r="AW259" s="6">
        <f t="shared" ref="AW259" si="2734">(N259-N258)/N258</f>
        <v>2.7377258623836467E-2</v>
      </c>
      <c r="AX259" s="6">
        <f t="shared" ref="AX259" si="2735">(O259-O258)/O258</f>
        <v>4.3640897755610975E-2</v>
      </c>
      <c r="AZ259" s="2">
        <f t="shared" ref="AZ259" si="2736">E259/B259</f>
        <v>4.798110808719383E-2</v>
      </c>
      <c r="BA259" s="17">
        <f t="shared" ref="BA259" si="2737">AF259/AE259</f>
        <v>0.1670744837036312</v>
      </c>
      <c r="BB259" s="2">
        <f t="shared" ref="BB259" si="2738">H259/E259</f>
        <v>4.3250566686641831E-2</v>
      </c>
      <c r="BC259" s="2">
        <f t="shared" ref="BC259" si="2739">(H259-J259)/E259</f>
        <v>3.7779109455199189E-2</v>
      </c>
      <c r="BD259" s="2">
        <f t="shared" ref="BD259" si="2740">J259/E259</f>
        <v>5.471457231442641E-3</v>
      </c>
      <c r="BE259" s="2">
        <f t="shared" ref="BE259" si="2741">M259/E259</f>
        <v>0.64161955134050708</v>
      </c>
      <c r="BF259" s="2">
        <f t="shared" ref="BF259" si="2742">N259/E259</f>
        <v>0.29332221672181547</v>
      </c>
      <c r="BG259" s="2">
        <f t="shared" ref="BG259" si="2743">O259/E259</f>
        <v>2.1807665251035668E-2</v>
      </c>
      <c r="BH259" s="2">
        <f t="shared" ref="BH259" si="2744">I259/G259</f>
        <v>5.5162443886479492E-2</v>
      </c>
      <c r="BI259" s="2">
        <f t="shared" ref="BI259" si="2745">J259/G259</f>
        <v>7.9890435973522019E-3</v>
      </c>
      <c r="BJ259" s="2">
        <f t="shared" ref="BJ259" si="2746">M259/G259</f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ref="Q260" si="2747">H260+L260</f>
        <v>1677</v>
      </c>
      <c r="R260">
        <f t="shared" ref="R260" si="2748">Q260+N260+O260</f>
        <v>13981</v>
      </c>
      <c r="Z260">
        <f t="shared" ref="Z260" si="2749">N260</f>
        <v>11444</v>
      </c>
      <c r="AA260">
        <f t="shared" ref="AA260" si="2750">M260</f>
        <v>26129</v>
      </c>
      <c r="AB260">
        <f t="shared" ref="AB260" si="2751">H260</f>
        <v>1677</v>
      </c>
      <c r="AC260">
        <f t="shared" ref="AC260" si="2752">O260</f>
        <v>860</v>
      </c>
      <c r="AE260" s="3">
        <f t="shared" ref="AE260" si="2753">B260-B259</f>
        <v>9274</v>
      </c>
      <c r="AF260" s="3">
        <f t="shared" ref="AF260" si="2754">E260-E259</f>
        <v>1729</v>
      </c>
      <c r="AG260" s="3">
        <f t="shared" ref="AG260" si="2755">G260-G259</f>
        <v>1520</v>
      </c>
      <c r="AH260" s="3">
        <f t="shared" ref="AH260" si="2756">H260-H259</f>
        <v>17</v>
      </c>
      <c r="AI260" s="3">
        <f t="shared" ref="AI260" si="2757">J260-J259</f>
        <v>5</v>
      </c>
      <c r="AJ260" s="3">
        <f t="shared" ref="AJ260" si="2758">M260-M259</f>
        <v>1503</v>
      </c>
      <c r="AK260" s="3">
        <f t="shared" ref="AK260" si="2759">N260-N259</f>
        <v>186</v>
      </c>
      <c r="AL260" s="3">
        <f t="shared" ref="AL260" si="2760">O260-O259</f>
        <v>23</v>
      </c>
      <c r="AM260" s="3"/>
      <c r="AN260" s="3">
        <f t="shared" ref="AN260" si="2761">AE260-AF260</f>
        <v>7545</v>
      </c>
      <c r="AO260" s="3">
        <f t="shared" ref="AO260" si="2762">AF260</f>
        <v>1729</v>
      </c>
      <c r="AQ260" s="6">
        <f t="shared" ref="AQ260" si="2763">(B260-B259)/B259</f>
        <v>1.1593673859478272E-2</v>
      </c>
      <c r="AR260" s="6">
        <f t="shared" ref="AR260" si="2764">(E260-E259)/E259</f>
        <v>4.5048331205544412E-2</v>
      </c>
      <c r="AS260" s="6">
        <f t="shared" ref="AS260" si="2765">(G260-G259)/G259</f>
        <v>5.7825458418930227E-2</v>
      </c>
      <c r="AT260" s="6">
        <f t="shared" ref="AT260" si="2766">(H260-H259)/H259</f>
        <v>1.0240963855421687E-2</v>
      </c>
      <c r="AU260" s="6">
        <f t="shared" ref="AU260" si="2767">(J260-J259)/J259</f>
        <v>2.3809523809523808E-2</v>
      </c>
      <c r="AV260" s="6">
        <f t="shared" ref="AV260" si="2768">(M260-M259)/M259</f>
        <v>6.1033054495248922E-2</v>
      </c>
      <c r="AW260" s="6">
        <f t="shared" ref="AW260" si="2769">(N260-N259)/N259</f>
        <v>1.6521584650914904E-2</v>
      </c>
      <c r="AX260" s="6">
        <f t="shared" ref="AX260" si="2770">(O260-O259)/O259</f>
        <v>2.7479091995221028E-2</v>
      </c>
      <c r="AZ260" s="2">
        <f t="shared" ref="AZ260" si="2771">E260/B260</f>
        <v>4.9567902836529724E-2</v>
      </c>
      <c r="BA260" s="17">
        <f t="shared" ref="BA260" si="2772">AF260/AE260</f>
        <v>0.1864351951692905</v>
      </c>
      <c r="BB260" s="2">
        <f t="shared" ref="BB260" si="2773">H260/E260</f>
        <v>4.1810022438294688E-2</v>
      </c>
      <c r="BC260" s="2">
        <f t="shared" ref="BC260" si="2774">(H260-J260)/E260</f>
        <v>3.644976315133383E-2</v>
      </c>
      <c r="BD260" s="2">
        <f t="shared" ref="BD260" si="2775">J260/E260</f>
        <v>5.3602592869608579E-3</v>
      </c>
      <c r="BE260" s="2">
        <f t="shared" ref="BE260" si="2776">M260/E260</f>
        <v>0.6514335577162802</v>
      </c>
      <c r="BF260" s="2">
        <f t="shared" ref="BF260" si="2777">N260/E260</f>
        <v>0.28531538269758167</v>
      </c>
      <c r="BG260" s="2">
        <f t="shared" ref="BG260" si="2778">O260/E260</f>
        <v>2.1441037147843432E-2</v>
      </c>
      <c r="BH260" s="2">
        <f t="shared" ref="BH260" si="2779">I260/G260</f>
        <v>5.2578580162554844E-2</v>
      </c>
      <c r="BI260" s="2">
        <f t="shared" ref="BI260" si="2780">J260/G260</f>
        <v>7.732144141552183E-3</v>
      </c>
      <c r="BJ260" s="2">
        <f t="shared" ref="BJ260" si="2781">M260/G260</f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ref="Q261" si="2782">H261+L261</f>
        <v>1693</v>
      </c>
      <c r="R261">
        <f t="shared" ref="R261" si="2783">Q261+N261+O261</f>
        <v>14418</v>
      </c>
      <c r="Z261">
        <f t="shared" ref="Z261" si="2784">N261</f>
        <v>11829</v>
      </c>
      <c r="AA261">
        <f t="shared" ref="AA261" si="2785">M261</f>
        <v>27114</v>
      </c>
      <c r="AB261">
        <f t="shared" ref="AB261" si="2786">H261</f>
        <v>1693</v>
      </c>
      <c r="AC261">
        <f t="shared" ref="AC261" si="2787">O261</f>
        <v>896</v>
      </c>
      <c r="AE261" s="3">
        <f t="shared" ref="AE261" si="2788">B261-B260</f>
        <v>7416</v>
      </c>
      <c r="AF261" s="3">
        <f t="shared" ref="AF261" si="2789">E261-E260</f>
        <v>1422</v>
      </c>
      <c r="AG261" s="3">
        <f t="shared" ref="AG261" si="2790">G261-G260</f>
        <v>1001</v>
      </c>
      <c r="AH261" s="3">
        <f t="shared" ref="AH261" si="2791">H261-H260</f>
        <v>16</v>
      </c>
      <c r="AI261" s="3">
        <f t="shared" ref="AI261" si="2792">J261-J260</f>
        <v>2</v>
      </c>
      <c r="AJ261" s="3">
        <f t="shared" ref="AJ261" si="2793">M261-M260</f>
        <v>985</v>
      </c>
      <c r="AK261" s="3">
        <f t="shared" ref="AK261" si="2794">N261-N260</f>
        <v>385</v>
      </c>
      <c r="AL261" s="3">
        <f t="shared" ref="AL261" si="2795">O261-O260</f>
        <v>36</v>
      </c>
      <c r="AM261" s="3"/>
      <c r="AN261" s="3">
        <f t="shared" ref="AN261" si="2796">AE261-AF261</f>
        <v>5994</v>
      </c>
      <c r="AO261" s="3">
        <f t="shared" ref="AO261" si="2797">AF261</f>
        <v>1422</v>
      </c>
      <c r="AQ261" s="6">
        <f t="shared" ref="AQ261" si="2798">(B261-B260)/B260</f>
        <v>9.164686298571539E-3</v>
      </c>
      <c r="AR261" s="6">
        <f t="shared" ref="AR261" si="2799">(E261-E260)/E260</f>
        <v>3.5452505609573672E-2</v>
      </c>
      <c r="AS261" s="6">
        <f t="shared" ref="AS261" si="2800">(G261-G260)/G260</f>
        <v>3.5999424584622026E-2</v>
      </c>
      <c r="AT261" s="6">
        <f t="shared" ref="AT261" si="2801">(H261-H260)/H260</f>
        <v>9.5408467501490752E-3</v>
      </c>
      <c r="AU261" s="6">
        <f t="shared" ref="AU261" si="2802">(J261-J260)/J260</f>
        <v>9.3023255813953487E-3</v>
      </c>
      <c r="AV261" s="6">
        <f t="shared" ref="AV261" si="2803">(M261-M260)/M260</f>
        <v>3.7697577404416552E-2</v>
      </c>
      <c r="AW261" s="6">
        <f t="shared" ref="AW261" si="2804">(N261-N260)/N260</f>
        <v>3.3642083187696611E-2</v>
      </c>
      <c r="AX261" s="6">
        <f t="shared" ref="AX261" si="2805">(O261-O260)/O260</f>
        <v>4.1860465116279069E-2</v>
      </c>
      <c r="AZ261" s="2">
        <f t="shared" ref="AZ261" si="2806">E261/B261</f>
        <v>5.0859101479410584E-2</v>
      </c>
      <c r="BA261" s="17">
        <f t="shared" ref="BA261" si="2807">AF261/AE261</f>
        <v>0.19174757281553398</v>
      </c>
      <c r="BB261" s="2">
        <f t="shared" ref="BB261" si="2808">H261/E261</f>
        <v>4.0763748434941731E-2</v>
      </c>
      <c r="BC261" s="2">
        <f t="shared" ref="BC261" si="2809">(H261-J261)/E261</f>
        <v>3.5538861600693444E-2</v>
      </c>
      <c r="BD261" s="2">
        <f t="shared" ref="BD261" si="2810">J261/E261</f>
        <v>5.2248868342482909E-3</v>
      </c>
      <c r="BE261" s="2">
        <f t="shared" ref="BE261" si="2811">M261/E261</f>
        <v>0.652845998266397</v>
      </c>
      <c r="BF261" s="2">
        <f t="shared" ref="BF261" si="2812">N261/E261</f>
        <v>0.28481652701531351</v>
      </c>
      <c r="BG261" s="2">
        <f t="shared" ref="BG261" si="2813">O261/E261</f>
        <v>2.1573726283347781E-2</v>
      </c>
      <c r="BH261" s="2">
        <f t="shared" ref="BH261" si="2814">I261/G261</f>
        <v>5.1237546429687232E-2</v>
      </c>
      <c r="BI261" s="2">
        <f t="shared" ref="BI261" si="2815">J261/G261</f>
        <v>7.5328913111396539E-3</v>
      </c>
      <c r="BJ261" s="2">
        <f t="shared" ref="BJ261" si="2816">M261/G261</f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ref="Q262" si="2817">H262+L262</f>
        <v>1725</v>
      </c>
      <c r="R262">
        <f t="shared" ref="R262" si="2818">Q262+N262+O262</f>
        <v>14953</v>
      </c>
      <c r="Z262">
        <f t="shared" ref="Z262" si="2819">N262</f>
        <v>12296</v>
      </c>
      <c r="AA262">
        <f t="shared" ref="AA262" si="2820">M262</f>
        <v>28040</v>
      </c>
      <c r="AB262">
        <f t="shared" ref="AB262" si="2821">H262</f>
        <v>1725</v>
      </c>
      <c r="AC262">
        <f t="shared" ref="AC262" si="2822">O262</f>
        <v>932</v>
      </c>
      <c r="AE262" s="3">
        <f t="shared" ref="AE262" si="2823">B262-B261</f>
        <v>8151</v>
      </c>
      <c r="AF262" s="3">
        <f t="shared" ref="AF262" si="2824">E262-E261</f>
        <v>1461</v>
      </c>
      <c r="AG262" s="3">
        <f t="shared" ref="AG262" si="2825">G262-G261</f>
        <v>958</v>
      </c>
      <c r="AH262" s="3">
        <f t="shared" ref="AH262" si="2826">H262-H261</f>
        <v>32</v>
      </c>
      <c r="AI262" s="3">
        <f t="shared" ref="AI262" si="2827">J262-J261</f>
        <v>7</v>
      </c>
      <c r="AJ262" s="3">
        <f t="shared" ref="AJ262" si="2828">M262-M261</f>
        <v>926</v>
      </c>
      <c r="AK262" s="3">
        <f t="shared" ref="AK262" si="2829">N262-N261</f>
        <v>467</v>
      </c>
      <c r="AL262" s="3">
        <f t="shared" ref="AL262" si="2830">O262-O261</f>
        <v>36</v>
      </c>
      <c r="AM262" s="3"/>
      <c r="AN262" s="3">
        <f t="shared" ref="AN262" si="2831">AE262-AF262</f>
        <v>6690</v>
      </c>
      <c r="AO262" s="3">
        <f t="shared" ref="AO262" si="2832">AF262</f>
        <v>1461</v>
      </c>
      <c r="AQ262" s="6">
        <f t="shared" ref="AQ262" si="2833">(B262-B261)/B261</f>
        <v>9.9815211441460962E-3</v>
      </c>
      <c r="AR262" s="6">
        <f t="shared" ref="AR262" si="2834">(E262-E261)/E261</f>
        <v>3.5177694308003465E-2</v>
      </c>
      <c r="AS262" s="6">
        <f t="shared" ref="AS262" si="2835">(G262-G261)/G261</f>
        <v>3.3255805880515153E-2</v>
      </c>
      <c r="AT262" s="6">
        <f t="shared" ref="AT262" si="2836">(H262-H261)/H261</f>
        <v>1.8901358535144713E-2</v>
      </c>
      <c r="AU262" s="6">
        <f t="shared" ref="AU262" si="2837">(J262-J261)/J261</f>
        <v>3.2258064516129031E-2</v>
      </c>
      <c r="AV262" s="6">
        <f t="shared" ref="AV262" si="2838">(M262-M261)/M261</f>
        <v>3.4152098546876154E-2</v>
      </c>
      <c r="AW262" s="6">
        <f t="shared" ref="AW262" si="2839">(N262-N261)/N261</f>
        <v>3.947924592104151E-2</v>
      </c>
      <c r="AX262" s="6">
        <f t="shared" ref="AX262" si="2840">(O262-O261)/O261</f>
        <v>4.0178571428571432E-2</v>
      </c>
      <c r="AZ262" s="2">
        <f t="shared" ref="AZ262" si="2841">E262/B262</f>
        <v>5.2127891750327365E-2</v>
      </c>
      <c r="BA262" s="17">
        <f t="shared" ref="BA262" si="2842">AF262/AE262</f>
        <v>0.17924181082075819</v>
      </c>
      <c r="BB262" s="2">
        <f t="shared" ref="BB262" si="2843">H262/E262</f>
        <v>4.0122810690112344E-2</v>
      </c>
      <c r="BC262" s="2">
        <f t="shared" ref="BC262" si="2844">(H262-J262)/E262</f>
        <v>3.4912660200497755E-2</v>
      </c>
      <c r="BD262" s="2">
        <f t="shared" ref="BD262" si="2845">J262/E262</f>
        <v>5.2101504896145887E-3</v>
      </c>
      <c r="BE262" s="2">
        <f t="shared" ref="BE262" si="2846">M262/E262</f>
        <v>0.65219919521782621</v>
      </c>
      <c r="BF262" s="2">
        <f t="shared" ref="BF262" si="2847">N262/E262</f>
        <v>0.2860000465192008</v>
      </c>
      <c r="BG262" s="2">
        <f t="shared" ref="BG262" si="2848">O262/E262</f>
        <v>2.1677947572860699E-2</v>
      </c>
      <c r="BH262" s="2">
        <f t="shared" ref="BH262" si="2849">I262/G262</f>
        <v>5.0428355451033094E-2</v>
      </c>
      <c r="BI262" s="2">
        <f t="shared" ref="BI262" si="2850">J262/G262</f>
        <v>7.5256173357970768E-3</v>
      </c>
      <c r="BJ262" s="2">
        <f t="shared" ref="BJ262" si="2851">M262/G262</f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" si="2852">H263+L263</f>
        <v>1732</v>
      </c>
      <c r="R263">
        <f t="shared" ref="R263" si="2853">Q263+N263+O263</f>
        <v>15667</v>
      </c>
      <c r="Z263">
        <f t="shared" ref="Z263" si="2854">N263</f>
        <v>12964</v>
      </c>
      <c r="AA263">
        <f t="shared" ref="AA263" si="2855">M263</f>
        <v>29024</v>
      </c>
      <c r="AB263">
        <f t="shared" ref="AB263" si="2856">H263</f>
        <v>1732</v>
      </c>
      <c r="AC263">
        <f t="shared" ref="AC263" si="2857">O263</f>
        <v>971</v>
      </c>
      <c r="AE263" s="3">
        <f t="shared" ref="AE263" si="2858">B263-B262</f>
        <v>10774</v>
      </c>
      <c r="AF263" s="3">
        <f t="shared" ref="AF263" si="2859">E263-E262</f>
        <v>1698</v>
      </c>
      <c r="AG263" s="3">
        <f t="shared" ref="AG263" si="2860">G263-G262</f>
        <v>991</v>
      </c>
      <c r="AH263" s="3">
        <f t="shared" ref="AH263" si="2861">H263-H262</f>
        <v>7</v>
      </c>
      <c r="AI263" s="3">
        <f t="shared" ref="AI263" si="2862">J263-J262</f>
        <v>3</v>
      </c>
      <c r="AJ263" s="3">
        <f t="shared" ref="AJ263" si="2863">M263-M262</f>
        <v>984</v>
      </c>
      <c r="AK263" s="3">
        <f t="shared" ref="AK263" si="2864">N263-N262</f>
        <v>668</v>
      </c>
      <c r="AL263" s="3">
        <f t="shared" ref="AL263" si="2865">O263-O262</f>
        <v>39</v>
      </c>
      <c r="AM263" s="3"/>
      <c r="AN263" s="3">
        <f t="shared" ref="AN263" si="2866">AE263-AF263</f>
        <v>9076</v>
      </c>
      <c r="AO263" s="3">
        <f t="shared" ref="AO263" si="2867">AF263</f>
        <v>1698</v>
      </c>
      <c r="AQ263" s="6">
        <f t="shared" ref="AQ263" si="2868">(B263-B262)/B262</f>
        <v>1.3063194141325962E-2</v>
      </c>
      <c r="AR263" s="6">
        <f t="shared" ref="AR263" si="2869">(E263-E262)/E262</f>
        <v>3.9494801479310587E-2</v>
      </c>
      <c r="AS263" s="6">
        <f t="shared" ref="AS263" si="2870">(G263-G262)/G262</f>
        <v>3.3294137409709393E-2</v>
      </c>
      <c r="AT263" s="6">
        <f t="shared" ref="AT263" si="2871">(H263-H262)/H262</f>
        <v>4.0579710144927538E-3</v>
      </c>
      <c r="AU263" s="6">
        <f t="shared" ref="AU263" si="2872">(J263-J262)/J262</f>
        <v>1.3392857142857142E-2</v>
      </c>
      <c r="AV263" s="6">
        <f t="shared" ref="AV263" si="2873">(M263-M262)/M262</f>
        <v>3.5092724679029956E-2</v>
      </c>
      <c r="AW263" s="6">
        <f t="shared" ref="AW263" si="2874">(N263-N262)/N262</f>
        <v>5.4326610279765777E-2</v>
      </c>
      <c r="AX263" s="6">
        <f t="shared" ref="AX263" si="2875">(O263-O262)/O262</f>
        <v>4.1845493562231759E-2</v>
      </c>
      <c r="AZ263" s="2">
        <f t="shared" ref="AZ263" si="2876">E263/B263</f>
        <v>5.3487949024216851E-2</v>
      </c>
      <c r="BA263" s="17">
        <f t="shared" ref="BA263" si="2877">AF263/AE263</f>
        <v>0.15760163356227957</v>
      </c>
      <c r="BB263" s="2">
        <f t="shared" ref="BB263" si="2878">H263/E263</f>
        <v>3.875500660088161E-2</v>
      </c>
      <c r="BC263" s="2">
        <f t="shared" ref="BC263" si="2879">(H263-J263)/E263</f>
        <v>3.3675684142221031E-2</v>
      </c>
      <c r="BD263" s="2">
        <f t="shared" ref="BD263" si="2880">J263/E263</f>
        <v>5.0793224586605807E-3</v>
      </c>
      <c r="BE263" s="2">
        <f t="shared" ref="BE263" si="2881">M263/E263</f>
        <v>0.64943724687297222</v>
      </c>
      <c r="BF263" s="2">
        <f t="shared" ref="BF263" si="2882">N263/E263</f>
        <v>0.29008077689020162</v>
      </c>
      <c r="BG263" s="2">
        <f t="shared" ref="BG263" si="2883">O263/E263</f>
        <v>2.1726969635944598E-2</v>
      </c>
      <c r="BH263" s="2">
        <f t="shared" ref="BH263" si="2884">I263/G263</f>
        <v>4.893354142281181E-2</v>
      </c>
      <c r="BI263" s="2">
        <f t="shared" ref="BI263" si="2885">J263/G263</f>
        <v>7.3806736896865656E-3</v>
      </c>
      <c r="BJ263" s="2">
        <f t="shared" ref="BJ263" si="28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ref="Q264" si="2887">H264+L264</f>
        <v>1768</v>
      </c>
      <c r="R264">
        <f t="shared" ref="R264" si="2888">Q264+N264+O264</f>
        <v>16194</v>
      </c>
      <c r="Z264">
        <f t="shared" ref="Z264" si="2889">N264</f>
        <v>13411</v>
      </c>
      <c r="AA264">
        <f t="shared" ref="AA264" si="2890">M264</f>
        <v>30334</v>
      </c>
      <c r="AB264">
        <f t="shared" ref="AB264" si="2891">H264</f>
        <v>1768</v>
      </c>
      <c r="AC264">
        <f t="shared" ref="AC264" si="2892">O264</f>
        <v>1015</v>
      </c>
      <c r="AE264" s="3">
        <f t="shared" ref="AE264" si="2893">B264-B263</f>
        <v>9479</v>
      </c>
      <c r="AF264" s="3">
        <f t="shared" ref="AF264" si="2894">E264-E263</f>
        <v>1837</v>
      </c>
      <c r="AG264" s="3">
        <f t="shared" ref="AG264" si="2895">G264-G263</f>
        <v>1346</v>
      </c>
      <c r="AH264" s="3">
        <f t="shared" ref="AH264" si="2896">H264-H263</f>
        <v>36</v>
      </c>
      <c r="AI264" s="3">
        <f t="shared" ref="AI264" si="2897">J264-J263</f>
        <v>13</v>
      </c>
      <c r="AJ264" s="3">
        <f t="shared" ref="AJ264" si="2898">M264-M263</f>
        <v>1310</v>
      </c>
      <c r="AK264" s="3">
        <f t="shared" ref="AK264" si="2899">N264-N263</f>
        <v>447</v>
      </c>
      <c r="AL264" s="3">
        <f t="shared" ref="AL264" si="2900">O264-O263</f>
        <v>44</v>
      </c>
      <c r="AM264" s="3"/>
      <c r="AN264" s="3">
        <f t="shared" ref="AN264" si="2901">AE264-AF264</f>
        <v>7642</v>
      </c>
      <c r="AO264" s="3">
        <f t="shared" ref="AO264" si="2902">AF264</f>
        <v>1837</v>
      </c>
      <c r="AQ264" s="6">
        <f t="shared" ref="AQ264" si="2903">(B264-B263)/B263</f>
        <v>1.134484054508853E-2</v>
      </c>
      <c r="AR264" s="6">
        <f t="shared" ref="AR264" si="2904">(E264-E263)/E263</f>
        <v>4.1104472936385403E-2</v>
      </c>
      <c r="AS264" s="6">
        <f t="shared" ref="AS264" si="2905">(G264-G263)/G263</f>
        <v>4.376381844193003E-2</v>
      </c>
      <c r="AT264" s="6">
        <f t="shared" ref="AT264" si="2906">(H264-H263)/H263</f>
        <v>2.0785219399538105E-2</v>
      </c>
      <c r="AU264" s="6">
        <f t="shared" ref="AU264" si="2907">(J264-J263)/J263</f>
        <v>5.7268722466960353E-2</v>
      </c>
      <c r="AV264" s="6">
        <f t="shared" ref="AV264" si="2908">(M264-M263)/M263</f>
        <v>4.513506063947078E-2</v>
      </c>
      <c r="AW264" s="6">
        <f t="shared" ref="AW264" si="2909">(N264-N263)/N263</f>
        <v>3.4480098734958345E-2</v>
      </c>
      <c r="AX264" s="6">
        <f t="shared" ref="AX264" si="2910">(O264-O263)/O263</f>
        <v>4.5314109165808442E-2</v>
      </c>
      <c r="AZ264" s="2">
        <f t="shared" ref="AZ264" si="2911">E264/B264</f>
        <v>5.506187478772516E-2</v>
      </c>
      <c r="BA264" s="17">
        <f t="shared" ref="BA264" si="2912">AF264/AE264</f>
        <v>0.19379681400991666</v>
      </c>
      <c r="BB264" s="2">
        <f t="shared" ref="BB264" si="2913">H264/E264</f>
        <v>3.7998624484181572E-2</v>
      </c>
      <c r="BC264" s="2">
        <f t="shared" ref="BC264" si="2914">(H264-J264)/E264</f>
        <v>3.28404401650619E-2</v>
      </c>
      <c r="BD264" s="2">
        <f t="shared" ref="BD264" si="2915">J264/E264</f>
        <v>5.1581843191196696E-3</v>
      </c>
      <c r="BE264" s="2">
        <f t="shared" ref="BE264" si="2916">M264/E264</f>
        <v>0.65195151306740029</v>
      </c>
      <c r="BF264" s="2">
        <f t="shared" ref="BF264" si="2917">N264/E264</f>
        <v>0.28823504126547456</v>
      </c>
      <c r="BG264" s="2">
        <f t="shared" ref="BG264" si="2918">O264/E264</f>
        <v>2.1814821182943603E-2</v>
      </c>
      <c r="BH264" s="2">
        <f t="shared" ref="BH264" si="2919">I264/G264</f>
        <v>4.7598280480966919E-2</v>
      </c>
      <c r="BI264" s="2">
        <f t="shared" ref="BI264" si="2920">J264/G264</f>
        <v>7.4761697090523953E-3</v>
      </c>
      <c r="BJ264" s="2">
        <f t="shared" ref="BJ264" si="2921">M264/G264</f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ref="Q265" si="2922">H265+L265</f>
        <v>1772</v>
      </c>
      <c r="R265">
        <f t="shared" ref="R265" si="2923">Q265+N265+O265</f>
        <v>16590</v>
      </c>
      <c r="Z265">
        <f t="shared" ref="Z265" si="2924">N265</f>
        <v>13763</v>
      </c>
      <c r="AA265">
        <f t="shared" ref="AA265" si="2925">M265</f>
        <v>31809</v>
      </c>
      <c r="AB265">
        <f t="shared" ref="AB265" si="2926">H265</f>
        <v>1772</v>
      </c>
      <c r="AC265">
        <f t="shared" ref="AC265" si="2927">O265</f>
        <v>1055</v>
      </c>
      <c r="AE265" s="3">
        <f t="shared" ref="AE265" si="2928">B265-B264</f>
        <v>11470</v>
      </c>
      <c r="AF265" s="3">
        <f t="shared" ref="AF265" si="2929">E265-E264</f>
        <v>1871</v>
      </c>
      <c r="AG265" s="3">
        <f t="shared" ref="AG265" si="2930">G265-G264</f>
        <v>1479</v>
      </c>
      <c r="AH265" s="3">
        <f t="shared" ref="AH265" si="2931">H265-H264</f>
        <v>4</v>
      </c>
      <c r="AI265" s="3">
        <f t="shared" ref="AI265" si="2932">J265-J264</f>
        <v>0</v>
      </c>
      <c r="AJ265" s="3">
        <f t="shared" ref="AJ265" si="2933">M265-M264</f>
        <v>1475</v>
      </c>
      <c r="AK265" s="3">
        <f t="shared" ref="AK265" si="2934">N265-N264</f>
        <v>352</v>
      </c>
      <c r="AL265" s="3">
        <f t="shared" ref="AL265" si="2935">O265-O264</f>
        <v>40</v>
      </c>
      <c r="AM265" s="3"/>
      <c r="AN265" s="3">
        <f t="shared" ref="AN265" si="2936">AE265-AF265</f>
        <v>9599</v>
      </c>
      <c r="AO265" s="3">
        <f t="shared" ref="AO265" si="2937">AF265</f>
        <v>1871</v>
      </c>
      <c r="AQ265" s="6">
        <f t="shared" ref="AQ265" si="2938">(B265-B264)/B264</f>
        <v>1.3573755670031112E-2</v>
      </c>
      <c r="AR265" s="6">
        <f t="shared" ref="AR265" si="2939">(E265-E264)/E264</f>
        <v>4.0212345254470427E-2</v>
      </c>
      <c r="AS265" s="6">
        <f t="shared" ref="AS265" si="2940">(G265-G264)/G264</f>
        <v>4.6071895832035387E-2</v>
      </c>
      <c r="AT265" s="6">
        <f t="shared" ref="AT265" si="2941">(H265-H264)/H264</f>
        <v>2.2624434389140274E-3</v>
      </c>
      <c r="AU265" s="6">
        <f t="shared" ref="AU265" si="2942">(J265-J264)/J264</f>
        <v>0</v>
      </c>
      <c r="AV265" s="6">
        <f t="shared" ref="AV265" si="2943">(M265-M264)/M264</f>
        <v>4.8625304938353001E-2</v>
      </c>
      <c r="AW265" s="6">
        <f t="shared" ref="AW265" si="2944">(N265-N264)/N264</f>
        <v>2.6247110580866453E-2</v>
      </c>
      <c r="AX265" s="6">
        <f t="shared" ref="AX265" si="2945">(O265-O264)/O264</f>
        <v>3.9408866995073892E-2</v>
      </c>
      <c r="AZ265" s="2">
        <f t="shared" ref="AZ265" si="2946">E265/B265</f>
        <v>5.6509002513768516E-2</v>
      </c>
      <c r="BA265" s="17">
        <f t="shared" ref="BA265" si="2947">AF265/AE265</f>
        <v>0.16312118570183087</v>
      </c>
      <c r="BB265" s="2">
        <f t="shared" ref="BB265" si="2948">H265/E265</f>
        <v>3.6612326700964898E-2</v>
      </c>
      <c r="BC265" s="2">
        <f t="shared" ref="BC265" si="2949">(H265-J265)/E265</f>
        <v>3.1653546560879355E-2</v>
      </c>
      <c r="BD265" s="2">
        <f t="shared" ref="BD265" si="2950">J265/E265</f>
        <v>4.958780140085539E-3</v>
      </c>
      <c r="BE265" s="2">
        <f t="shared" ref="BE265" si="2951">M265/E265</f>
        <v>0.65722432281658716</v>
      </c>
      <c r="BF265" s="2">
        <f t="shared" ref="BF265" si="2952">N265/E265</f>
        <v>0.28436537944998863</v>
      </c>
      <c r="BG265" s="2">
        <f t="shared" ref="BG265" si="2953">O265/E265</f>
        <v>2.1797971032459347E-2</v>
      </c>
      <c r="BH265" s="2">
        <f t="shared" ref="BH265" si="2954">I265/G265</f>
        <v>4.5621035704713972E-2</v>
      </c>
      <c r="BI265" s="2">
        <f t="shared" ref="BI265" si="2955">J265/G265</f>
        <v>7.1468985438194214E-3</v>
      </c>
      <c r="BJ265" s="2">
        <f t="shared" ref="BJ265" si="2956">M265/G265</f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ref="Q266" si="2957">H266+L266</f>
        <v>1779</v>
      </c>
      <c r="R266">
        <f t="shared" ref="R266" si="2958">Q266+N266+O266</f>
        <v>17056</v>
      </c>
      <c r="Z266">
        <f t="shared" ref="Z266" si="2959">N266</f>
        <v>14179</v>
      </c>
      <c r="AA266">
        <f t="shared" ref="AA266" si="2960">M266</f>
        <v>32977</v>
      </c>
      <c r="AB266">
        <f t="shared" ref="AB266" si="2961">H266</f>
        <v>1779</v>
      </c>
      <c r="AC266">
        <f t="shared" ref="AC266" si="2962">O266</f>
        <v>1098</v>
      </c>
      <c r="AE266" s="3">
        <f t="shared" ref="AE266" si="2963">B266-B265</f>
        <v>10020</v>
      </c>
      <c r="AF266" s="3">
        <f t="shared" ref="AF266" si="2964">E266-E265</f>
        <v>1634</v>
      </c>
      <c r="AG266" s="3">
        <f t="shared" ref="AG266" si="2965">G266-G265</f>
        <v>1175</v>
      </c>
      <c r="AH266" s="3">
        <f t="shared" ref="AH266" si="2966">H266-H265</f>
        <v>7</v>
      </c>
      <c r="AI266" s="3">
        <f t="shared" ref="AI266" si="2967">J266-J265</f>
        <v>2</v>
      </c>
      <c r="AJ266" s="3">
        <f t="shared" ref="AJ266" si="2968">M266-M265</f>
        <v>1168</v>
      </c>
      <c r="AK266" s="3">
        <f t="shared" ref="AK266" si="2969">N266-N265</f>
        <v>416</v>
      </c>
      <c r="AL266" s="3">
        <f t="shared" ref="AL266" si="2970">O266-O265</f>
        <v>43</v>
      </c>
      <c r="AM266" s="3"/>
      <c r="AN266" s="3">
        <f t="shared" ref="AN266" si="2971">AE266-AF266</f>
        <v>8386</v>
      </c>
      <c r="AO266" s="3">
        <f t="shared" ref="AO266" si="2972">AF266</f>
        <v>1634</v>
      </c>
      <c r="AQ266" s="6">
        <f t="shared" ref="AQ266" si="2973">(B266-B265)/B265</f>
        <v>1.1699006285005073E-2</v>
      </c>
      <c r="AR266" s="6">
        <f t="shared" ref="AR266" si="2974">(E266-E265)/E265</f>
        <v>3.3761028120415711E-2</v>
      </c>
      <c r="AS266" s="6">
        <f t="shared" ref="AS266" si="2975">(G266-G265)/G265</f>
        <v>3.4990024120782587E-2</v>
      </c>
      <c r="AT266" s="6">
        <f t="shared" ref="AT266" si="2976">(H266-H265)/H265</f>
        <v>3.9503386004514675E-3</v>
      </c>
      <c r="AU266" s="6">
        <f t="shared" ref="AU266" si="2977">(J266-J265)/J265</f>
        <v>8.3333333333333332E-3</v>
      </c>
      <c r="AV266" s="6">
        <f t="shared" ref="AV266" si="2978">(M266-M265)/M265</f>
        <v>3.6719167531201864E-2</v>
      </c>
      <c r="AW266" s="6">
        <f t="shared" ref="AW266" si="2979">(N266-N265)/N265</f>
        <v>3.0225968175543124E-2</v>
      </c>
      <c r="AX266" s="6">
        <f t="shared" ref="AX266" si="2980">(O266-O265)/O265</f>
        <v>4.0758293838862557E-2</v>
      </c>
      <c r="AZ266" s="2">
        <f t="shared" ref="AZ266" si="2981">E266/B266</f>
        <v>5.7741288835699359E-2</v>
      </c>
      <c r="BA266" s="17">
        <f t="shared" ref="BA266" si="2982">AF266/AE266</f>
        <v>0.16307385229540919</v>
      </c>
      <c r="BB266" s="2">
        <f t="shared" ref="BB266" si="2983">H266/E266</f>
        <v>3.5556532688425638E-2</v>
      </c>
      <c r="BC266" s="2">
        <f t="shared" ref="BC266" si="2984">(H266-J266)/E266</f>
        <v>3.0719724981512202E-2</v>
      </c>
      <c r="BD266" s="2">
        <f t="shared" ref="BD266" si="2985">J266/E266</f>
        <v>4.8368077069134369E-3</v>
      </c>
      <c r="BE266" s="2">
        <f t="shared" ref="BE266" si="2986">M266/E266</f>
        <v>0.65910499070613393</v>
      </c>
      <c r="BF266" s="2">
        <f t="shared" ref="BF266" si="2987">N266/E266</f>
        <v>0.28339296064597364</v>
      </c>
      <c r="BG266" s="2">
        <f t="shared" ref="BG266" si="2988">O266/E266</f>
        <v>2.1945515959466751E-2</v>
      </c>
      <c r="BH266" s="2">
        <f t="shared" ref="BH266" si="2989">I266/G266</f>
        <v>4.4222580273909538E-2</v>
      </c>
      <c r="BI266" s="2">
        <f t="shared" ref="BI266" si="2990">J266/G266</f>
        <v>6.9628265623201749E-3</v>
      </c>
      <c r="BJ266" s="2">
        <f t="shared" ref="BJ266" si="2991">M266/G266</f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ref="Q267" si="2992">H267+L267</f>
        <v>1810</v>
      </c>
      <c r="R267">
        <f t="shared" ref="R267" si="2993">Q267+N267+O267</f>
        <v>17440</v>
      </c>
      <c r="Z267">
        <f t="shared" ref="Z267" si="2994">N267</f>
        <v>14489</v>
      </c>
      <c r="AA267">
        <f t="shared" ref="AA267" si="2995">M267</f>
        <v>34431</v>
      </c>
      <c r="AB267">
        <f t="shared" ref="AB267" si="2996">H267</f>
        <v>1810</v>
      </c>
      <c r="AC267">
        <f t="shared" ref="AC267" si="2997">O267</f>
        <v>1141</v>
      </c>
      <c r="AE267" s="3">
        <f t="shared" ref="AE267" si="2998">B267-B266</f>
        <v>9386</v>
      </c>
      <c r="AF267" s="3">
        <f t="shared" ref="AF267" si="2999">E267-E266</f>
        <v>1838</v>
      </c>
      <c r="AG267" s="3">
        <f t="shared" ref="AG267" si="3000">G267-G266</f>
        <v>1485</v>
      </c>
      <c r="AH267" s="3">
        <f t="shared" ref="AH267" si="3001">H267-H266</f>
        <v>31</v>
      </c>
      <c r="AI267" s="3">
        <f t="shared" ref="AI267" si="3002">J267-J266</f>
        <v>0</v>
      </c>
      <c r="AJ267" s="3">
        <f t="shared" ref="AJ267" si="3003">M267-M266</f>
        <v>1454</v>
      </c>
      <c r="AK267" s="3">
        <f t="shared" ref="AK267" si="3004">N267-N266</f>
        <v>310</v>
      </c>
      <c r="AL267" s="3">
        <f t="shared" ref="AL267" si="3005">O267-O266</f>
        <v>43</v>
      </c>
      <c r="AM267" s="3"/>
      <c r="AN267" s="3">
        <f t="shared" ref="AN267" si="3006">AE267-AF267</f>
        <v>7548</v>
      </c>
      <c r="AO267" s="3">
        <f t="shared" ref="AO267" si="3007">AF267</f>
        <v>1838</v>
      </c>
      <c r="AQ267" s="6">
        <f t="shared" ref="AQ267" si="3008">(B267-B266)/B266</f>
        <v>1.0832045590147986E-2</v>
      </c>
      <c r="AR267" s="6">
        <f t="shared" ref="AR267" si="3009">(E267-E266)/E266</f>
        <v>3.6735754402094617E-2</v>
      </c>
      <c r="AS267" s="6">
        <f t="shared" ref="AS267" si="3010">(G267-G266)/G266</f>
        <v>4.2726435723328349E-2</v>
      </c>
      <c r="AT267" s="6">
        <f t="shared" ref="AT267" si="3011">(H267-H266)/H266</f>
        <v>1.7425519955030916E-2</v>
      </c>
      <c r="AU267" s="6">
        <f t="shared" ref="AU267" si="3012">(J267-J266)/J266</f>
        <v>0</v>
      </c>
      <c r="AV267" s="6">
        <f t="shared" ref="AV267" si="3013">(M267-M266)/M266</f>
        <v>4.4091336385965976E-2</v>
      </c>
      <c r="AW267" s="6">
        <f t="shared" ref="AW267" si="3014">(N267-N266)/N266</f>
        <v>2.1863318992876791E-2</v>
      </c>
      <c r="AX267" s="6">
        <f t="shared" ref="AX267" si="3015">(O267-O266)/O266</f>
        <v>3.9162112932604735E-2</v>
      </c>
      <c r="AZ267" s="2">
        <f t="shared" ref="AZ267" si="3016">E267/B267</f>
        <v>5.9220974347206093E-2</v>
      </c>
      <c r="BA267" s="17">
        <f t="shared" ref="BA267" si="3017">AF267/AE267</f>
        <v>0.19582356701470274</v>
      </c>
      <c r="BB267" s="2">
        <f t="shared" ref="BB267" si="3018">H267/E267</f>
        <v>3.4894256906556648E-2</v>
      </c>
      <c r="BC267" s="2">
        <f t="shared" ref="BC267" si="3019">(H267-J267)/E267</f>
        <v>3.0228836922365099E-2</v>
      </c>
      <c r="BD267" s="2">
        <f t="shared" ref="BD267" si="3020">J267/E267</f>
        <v>4.6654199841915526E-3</v>
      </c>
      <c r="BE267" s="2">
        <f t="shared" ref="BE267" si="3021">M267/E267</f>
        <v>0.66378130361859222</v>
      </c>
      <c r="BF267" s="2">
        <f t="shared" ref="BF267" si="3022">N267/E267</f>
        <v>0.27932756260723718</v>
      </c>
      <c r="BG267" s="2">
        <f t="shared" ref="BG267" si="3023">O267/E267</f>
        <v>2.1996876867613889E-2</v>
      </c>
      <c r="BH267" s="2">
        <f t="shared" ref="BH267" si="3024">I267/G267</f>
        <v>4.3265914295963138E-2</v>
      </c>
      <c r="BI267" s="2">
        <f t="shared" ref="BI267" si="3025">J267/G267</f>
        <v>6.677519935984106E-3</v>
      </c>
      <c r="BJ267" s="2">
        <f t="shared" ref="BJ267" si="3026">M267/G267</f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ref="Q268" si="3027">H268+L268</f>
        <v>1838</v>
      </c>
      <c r="R268">
        <f t="shared" ref="R268" si="3028">Q268+N268+O268</f>
        <v>17805</v>
      </c>
      <c r="Z268">
        <f t="shared" ref="Z268" si="3029">N268</f>
        <v>14781</v>
      </c>
      <c r="AA268">
        <f t="shared" ref="AA268" si="3030">M268</f>
        <v>35324</v>
      </c>
      <c r="AB268">
        <f t="shared" ref="AB268" si="3031">H268</f>
        <v>1838</v>
      </c>
      <c r="AC268">
        <f t="shared" ref="AC268" si="3032">O268</f>
        <v>1186</v>
      </c>
      <c r="AE268" s="3">
        <f t="shared" ref="AE268" si="3033">B268-B267</f>
        <v>6447</v>
      </c>
      <c r="AF268" s="3">
        <f t="shared" ref="AF268" si="3034">E268-E267</f>
        <v>1258</v>
      </c>
      <c r="AG268" s="3">
        <f t="shared" ref="AG268" si="3035">G268-G267</f>
        <v>921</v>
      </c>
      <c r="AH268" s="3">
        <f t="shared" ref="AH268" si="3036">H268-H267</f>
        <v>28</v>
      </c>
      <c r="AI268" s="3">
        <f t="shared" ref="AI268" si="3037">J268-J267</f>
        <v>-1</v>
      </c>
      <c r="AJ268" s="3">
        <f t="shared" ref="AJ268" si="3038">M268-M267</f>
        <v>893</v>
      </c>
      <c r="AK268" s="3">
        <f t="shared" ref="AK268" si="3039">N268-N267</f>
        <v>292</v>
      </c>
      <c r="AL268" s="3">
        <f t="shared" ref="AL268" si="3040">O268-O267</f>
        <v>45</v>
      </c>
      <c r="AM268" s="3"/>
      <c r="AN268" s="3">
        <f t="shared" ref="AN268" si="3041">AE268-AF268</f>
        <v>5189</v>
      </c>
      <c r="AO268" s="3">
        <f t="shared" ref="AO268" si="3042">AF268</f>
        <v>1258</v>
      </c>
      <c r="AQ268" s="6">
        <f t="shared" ref="AQ268" si="3043">(B268-B267)/B267</f>
        <v>7.3605217099426985E-3</v>
      </c>
      <c r="AR268" s="6">
        <f t="shared" ref="AR268" si="3044">(E268-E267)/E267</f>
        <v>2.4252472479805672E-2</v>
      </c>
      <c r="AS268" s="6">
        <f t="shared" ref="AS268" si="3045">(G268-G267)/G267</f>
        <v>2.5413206037361E-2</v>
      </c>
      <c r="AT268" s="6">
        <f t="shared" ref="AT268" si="3046">(H268-H267)/H267</f>
        <v>1.5469613259668509E-2</v>
      </c>
      <c r="AU268" s="6">
        <f t="shared" ref="AU268" si="3047">(J268-J267)/J267</f>
        <v>-4.1322314049586778E-3</v>
      </c>
      <c r="AV268" s="6">
        <f t="shared" ref="AV268" si="3048">(M268-M267)/M267</f>
        <v>2.5935929830675844E-2</v>
      </c>
      <c r="AW268" s="6">
        <f t="shared" ref="AW268" si="3049">(N268-N267)/N267</f>
        <v>2.0153219683898129E-2</v>
      </c>
      <c r="AX268" s="6">
        <f t="shared" ref="AX268" si="3050">(O268-O267)/O267</f>
        <v>3.9439088518843118E-2</v>
      </c>
      <c r="AZ268" s="2">
        <f t="shared" ref="AZ268" si="3051">E268/B268</f>
        <v>6.0214022775903965E-2</v>
      </c>
      <c r="BA268" s="17">
        <f t="shared" ref="BA268" si="3052">AF268/AE268</f>
        <v>0.19512951760508765</v>
      </c>
      <c r="BB268" s="2">
        <f t="shared" ref="BB268" si="3053">H268/E268</f>
        <v>3.4595042255641931E-2</v>
      </c>
      <c r="BC268" s="2">
        <f t="shared" ref="BC268" si="3054">(H268-J268)/E268</f>
        <v>3.0058913211240566E-2</v>
      </c>
      <c r="BD268" s="2">
        <f t="shared" ref="BD268" si="3055">J268/E268</f>
        <v>4.5361290444013627E-3</v>
      </c>
      <c r="BE268" s="2">
        <f t="shared" ref="BE268" si="3056">M268/E268</f>
        <v>0.66487229196860476</v>
      </c>
      <c r="BF268" s="2">
        <f t="shared" ref="BF268" si="3057">N268/E268</f>
        <v>0.27820964068587778</v>
      </c>
      <c r="BG268" s="2">
        <f t="shared" ref="BG268" si="3058">O268/E268</f>
        <v>2.2323025089875586E-2</v>
      </c>
      <c r="BH268" s="2">
        <f t="shared" ref="BH268" si="3059">I268/G268</f>
        <v>4.2974005704752169E-2</v>
      </c>
      <c r="BI268" s="2">
        <f t="shared" ref="BI268" si="3060">J268/G268</f>
        <v>6.4851192077929071E-3</v>
      </c>
      <c r="BJ268" s="2">
        <f t="shared" ref="BJ268" si="3061">M268/G268</f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ref="Q269" si="3062">H269+L269</f>
        <v>1847</v>
      </c>
      <c r="R269">
        <f t="shared" ref="R269" si="3063">Q269+N269+O269</f>
        <v>18312</v>
      </c>
      <c r="Z269">
        <f t="shared" ref="Z269" si="3064">N269</f>
        <v>15238</v>
      </c>
      <c r="AA269">
        <f t="shared" ref="AA269" si="3065">M269</f>
        <v>36066</v>
      </c>
      <c r="AB269">
        <f t="shared" ref="AB269" si="3066">H269</f>
        <v>1847</v>
      </c>
      <c r="AC269">
        <f t="shared" ref="AC269" si="3067">O269</f>
        <v>1227</v>
      </c>
      <c r="AE269" s="3">
        <f t="shared" ref="AE269" si="3068">B269-B268</f>
        <v>7712</v>
      </c>
      <c r="AF269" s="3">
        <f t="shared" ref="AF269" si="3069">E269-E268</f>
        <v>1249</v>
      </c>
      <c r="AG269" s="3">
        <f t="shared" ref="AG269" si="3070">G269-G268</f>
        <v>751</v>
      </c>
      <c r="AH269" s="3">
        <f t="shared" ref="AH269" si="3071">H269-H268</f>
        <v>9</v>
      </c>
      <c r="AI269" s="3">
        <f t="shared" ref="AI269" si="3072">J269-J268</f>
        <v>2</v>
      </c>
      <c r="AJ269" s="3">
        <f t="shared" ref="AJ269" si="3073">M269-M268</f>
        <v>742</v>
      </c>
      <c r="AK269" s="3">
        <f t="shared" ref="AK269" si="3074">N269-N268</f>
        <v>457</v>
      </c>
      <c r="AL269" s="3">
        <f t="shared" ref="AL269" si="3075">O269-O268</f>
        <v>41</v>
      </c>
      <c r="AM269" s="3"/>
      <c r="AN269" s="3">
        <f t="shared" ref="AN269" si="3076">AE269-AF269</f>
        <v>6463</v>
      </c>
      <c r="AO269" s="3">
        <f t="shared" ref="AO269" si="3077">AF269</f>
        <v>1249</v>
      </c>
      <c r="AQ269" s="6">
        <f t="shared" ref="AQ269" si="3078">(B269-B268)/B268</f>
        <v>8.7404344830087407E-3</v>
      </c>
      <c r="AR269" s="6">
        <f t="shared" ref="AR269" si="3079">(E269-E268)/E268</f>
        <v>2.3508818159573869E-2</v>
      </c>
      <c r="AS269" s="6">
        <f t="shared" ref="AS269" si="3080">(G269-G268)/G268</f>
        <v>2.0208815456649265E-2</v>
      </c>
      <c r="AT269" s="6">
        <f t="shared" ref="AT269" si="3081">(H269-H268)/H268</f>
        <v>4.8966267682263327E-3</v>
      </c>
      <c r="AU269" s="6">
        <f t="shared" ref="AU269" si="3082">(J269-J268)/J268</f>
        <v>8.2987551867219917E-3</v>
      </c>
      <c r="AV269" s="6">
        <f t="shared" ref="AV269" si="3083">(M269-M268)/M268</f>
        <v>2.1005548635488619E-2</v>
      </c>
      <c r="AW269" s="6">
        <f t="shared" ref="AW269" si="3084">(N269-N268)/N268</f>
        <v>3.0918070495906908E-2</v>
      </c>
      <c r="AX269" s="6">
        <f t="shared" ref="AX269" si="3085">(O269-O268)/O268</f>
        <v>3.4569983136593589E-2</v>
      </c>
      <c r="AZ269" s="2">
        <f t="shared" ref="AZ269" si="3086">E269/B269</f>
        <v>6.1095581361904079E-2</v>
      </c>
      <c r="BA269" s="17">
        <f t="shared" ref="BA269" si="3087">AF269/AE269</f>
        <v>0.16195539419087138</v>
      </c>
      <c r="BB269" s="2">
        <f t="shared" ref="BB269" si="3088">H269/E269</f>
        <v>3.3965942108941119E-2</v>
      </c>
      <c r="BC269" s="2">
        <f t="shared" ref="BC269" si="3089">(H269-J269)/E269</f>
        <v>2.9497223141711722E-2</v>
      </c>
      <c r="BD269" s="2">
        <f t="shared" ref="BD269" si="3090">J269/E269</f>
        <v>4.4687189672293947E-3</v>
      </c>
      <c r="BE269" s="2">
        <f t="shared" ref="BE269" si="3091">M269/E269</f>
        <v>0.66324616572878736</v>
      </c>
      <c r="BF269" s="2">
        <f t="shared" ref="BF269" si="3092">N269/E269</f>
        <v>0.28022361984626137</v>
      </c>
      <c r="BG269" s="2">
        <f t="shared" ref="BG269" si="3093">O269/E269</f>
        <v>2.2564272316010152E-2</v>
      </c>
      <c r="BH269" s="2">
        <f t="shared" ref="BH269" si="3094">I269/G269</f>
        <v>4.2307387967188033E-2</v>
      </c>
      <c r="BI269" s="2">
        <f t="shared" ref="BI269" si="3095">J269/G269</f>
        <v>6.4094110199667664E-3</v>
      </c>
      <c r="BJ269" s="2">
        <f t="shared" ref="BJ269" si="3096">M269/G269</f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ref="Q270" si="3097">H270+L270</f>
        <v>1844</v>
      </c>
      <c r="R270">
        <f t="shared" ref="R270" si="3098">Q270+N270+O270</f>
        <v>19329</v>
      </c>
      <c r="Z270">
        <f t="shared" ref="Z270" si="3099">N270</f>
        <v>16210</v>
      </c>
      <c r="AA270">
        <f t="shared" ref="AA270" si="3100">M270</f>
        <v>36355</v>
      </c>
      <c r="AB270">
        <f t="shared" ref="AB270" si="3101">H270</f>
        <v>1844</v>
      </c>
      <c r="AC270">
        <f t="shared" ref="AC270" si="3102">O270</f>
        <v>1275</v>
      </c>
      <c r="AE270" s="3">
        <f t="shared" ref="AE270" si="3103">B270-B269</f>
        <v>9963</v>
      </c>
      <c r="AF270" s="3">
        <f t="shared" ref="AF270" si="3104">E270-E269</f>
        <v>1306</v>
      </c>
      <c r="AG270" s="3">
        <f t="shared" ref="AG270" si="3105">G270-G269</f>
        <v>286</v>
      </c>
      <c r="AH270" s="3">
        <f t="shared" ref="AH270" si="3106">H270-H269</f>
        <v>-3</v>
      </c>
      <c r="AI270" s="3">
        <f t="shared" ref="AI270" si="3107">J270-J269</f>
        <v>0</v>
      </c>
      <c r="AJ270" s="3">
        <f t="shared" ref="AJ270" si="3108">M270-M269</f>
        <v>289</v>
      </c>
      <c r="AK270" s="3">
        <f t="shared" ref="AK270" si="3109">N270-N269</f>
        <v>972</v>
      </c>
      <c r="AL270" s="3">
        <f t="shared" ref="AL270" si="3110">O270-O269</f>
        <v>48</v>
      </c>
      <c r="AM270" s="3"/>
      <c r="AN270" s="3">
        <f t="shared" ref="AN270" si="3111">AE270-AF270</f>
        <v>8657</v>
      </c>
      <c r="AO270" s="3">
        <f t="shared" ref="AO270" si="3112">AF270</f>
        <v>1306</v>
      </c>
      <c r="AQ270" s="6">
        <f t="shared" ref="AQ270" si="3113">(B270-B269)/B269</f>
        <v>1.1193778313079744E-2</v>
      </c>
      <c r="AR270" s="6">
        <f t="shared" ref="AR270" si="3114">(E270-E269)/E269</f>
        <v>2.4017065725109418E-2</v>
      </c>
      <c r="AS270" s="6">
        <f t="shared" ref="AS270" si="3115">(G270-G269)/G269</f>
        <v>7.543586632553478E-3</v>
      </c>
      <c r="AT270" s="6">
        <f t="shared" ref="AT270" si="3116">(H270-H269)/H269</f>
        <v>-1.6242555495397943E-3</v>
      </c>
      <c r="AU270" s="6">
        <f t="shared" ref="AU270" si="3117">(J270-J269)/J269</f>
        <v>0</v>
      </c>
      <c r="AV270" s="6">
        <f t="shared" ref="AV270" si="3118">(M270-M269)/M269</f>
        <v>8.0130871180613319E-3</v>
      </c>
      <c r="AW270" s="6">
        <f t="shared" ref="AW270" si="3119">(N270-N269)/N269</f>
        <v>6.3787898674366711E-2</v>
      </c>
      <c r="AX270" s="6">
        <f t="shared" ref="AX270" si="3120">(O270-O269)/O269</f>
        <v>3.9119804400977995E-2</v>
      </c>
      <c r="AZ270" s="2">
        <f t="shared" ref="AZ270" si="3121">E270/B270</f>
        <v>6.187035491788434E-2</v>
      </c>
      <c r="BA270" s="17">
        <f t="shared" ref="BA270" si="3122">AF270/AE270</f>
        <v>0.13108501455384924</v>
      </c>
      <c r="BB270" s="2">
        <f t="shared" ref="BB270" si="3123">H270/E270</f>
        <v>3.3115437109403061E-2</v>
      </c>
      <c r="BC270" s="2">
        <f t="shared" ref="BC270" si="3124">(H270-J270)/E270</f>
        <v>2.875152647079951E-2</v>
      </c>
      <c r="BD270" s="2">
        <f t="shared" ref="BD270" si="3125">J270/E270</f>
        <v>4.3639106386035489E-3</v>
      </c>
      <c r="BE270" s="2">
        <f t="shared" ref="BE270" si="3126">M270/E270</f>
        <v>0.65288054019107822</v>
      </c>
      <c r="BF270" s="2">
        <f t="shared" ref="BF270" si="3127">N270/E270</f>
        <v>0.29110696070684577</v>
      </c>
      <c r="BG270" s="2">
        <f t="shared" ref="BG270" si="3128">O270/E270</f>
        <v>2.289706199267294E-2</v>
      </c>
      <c r="BH270" s="2">
        <f t="shared" ref="BH270" si="3129">I270/G270</f>
        <v>4.1912091939579572E-2</v>
      </c>
      <c r="BI270" s="2">
        <f t="shared" ref="BI270" si="3130">J270/G270</f>
        <v>6.3614230739024585E-3</v>
      </c>
      <c r="BJ270" s="2">
        <f t="shared" ref="BJ270" si="3131">M270/G270</f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ref="Q271:Q272" si="3132">H271+L271</f>
        <v>1824</v>
      </c>
      <c r="R271">
        <f t="shared" ref="R271:R272" si="3133">Q271+N271+O271</f>
        <v>20505</v>
      </c>
      <c r="Z271">
        <f t="shared" ref="Z271:Z272" si="3134">N271</f>
        <v>17359</v>
      </c>
      <c r="AA271">
        <f t="shared" ref="AA271:AA272" si="3135">M271</f>
        <v>36496</v>
      </c>
      <c r="AB271">
        <f t="shared" ref="AB271:AB272" si="3136">H271</f>
        <v>1824</v>
      </c>
      <c r="AC271">
        <f t="shared" ref="AC271:AC272" si="3137">O271</f>
        <v>1322</v>
      </c>
      <c r="AE271" s="3">
        <f t="shared" ref="AE271:AE272" si="3138">B271-B270</f>
        <v>11433</v>
      </c>
      <c r="AF271" s="3">
        <f t="shared" ref="AF271:AF272" si="3139">E271-E270</f>
        <v>1317</v>
      </c>
      <c r="AG271" s="3">
        <f t="shared" ref="AG271:AG272" si="3140">G271-G270</f>
        <v>121</v>
      </c>
      <c r="AH271" s="3">
        <f t="shared" ref="AH271:AH272" si="3141">H271-H270</f>
        <v>-20</v>
      </c>
      <c r="AI271" s="3">
        <f t="shared" ref="AI271:AI272" si="3142">J271-J270</f>
        <v>7</v>
      </c>
      <c r="AJ271" s="3">
        <f t="shared" ref="AJ271:AJ272" si="3143">M271-M270</f>
        <v>141</v>
      </c>
      <c r="AK271" s="3">
        <f t="shared" ref="AK271:AK272" si="3144">N271-N270</f>
        <v>1149</v>
      </c>
      <c r="AL271" s="3">
        <f t="shared" ref="AL271:AL272" si="3145">O271-O270</f>
        <v>47</v>
      </c>
      <c r="AM271" s="3"/>
      <c r="AN271" s="3">
        <f t="shared" ref="AN271:AN272" si="3146">AE271-AF271</f>
        <v>10116</v>
      </c>
      <c r="AO271" s="3">
        <f t="shared" ref="AO271:AO272" si="3147">AF271</f>
        <v>1317</v>
      </c>
      <c r="AQ271" s="6">
        <f t="shared" ref="AQ271:AQ272" si="3148">(B271-B270)/B270</f>
        <v>1.2703178072268005E-2</v>
      </c>
      <c r="AR271" s="6">
        <f t="shared" ref="AR271:AR272" si="3149">(E271-E270)/E270</f>
        <v>2.3651318152431579E-2</v>
      </c>
      <c r="AS271" s="6">
        <f t="shared" ref="AS271:AS272" si="3150">(G271-G270)/G270</f>
        <v>3.1676221890625409E-3</v>
      </c>
      <c r="AT271" s="6">
        <f t="shared" ref="AT271:AT272" si="3151">(H271-H270)/H270</f>
        <v>-1.0845986984815618E-2</v>
      </c>
      <c r="AU271" s="6">
        <f t="shared" ref="AU271:AU272" si="3152">(J271-J270)/J270</f>
        <v>2.8806584362139918E-2</v>
      </c>
      <c r="AV271" s="6">
        <f t="shared" ref="AV271:AV272" si="3153">(M271-M270)/M270</f>
        <v>3.8784211250171914E-3</v>
      </c>
      <c r="AW271" s="6">
        <f t="shared" ref="AW271:AW272" si="3154">(N271-N270)/N270</f>
        <v>7.088217149907465E-2</v>
      </c>
      <c r="AX271" s="6">
        <f t="shared" ref="AX271:AX272" si="3155">(O271-O270)/O270</f>
        <v>3.6862745098039218E-2</v>
      </c>
      <c r="AZ271" s="2">
        <f t="shared" ref="AZ271:AZ272" si="3156">E271/B271</f>
        <v>6.2539223473960001E-2</v>
      </c>
      <c r="BA271" s="17">
        <f t="shared" ref="BA271:BA272" si="3157">AF271/AE271</f>
        <v>0.11519286276567831</v>
      </c>
      <c r="BB271" s="2">
        <f t="shared" ref="BB271:BB272" si="3158">H271/E271</f>
        <v>3.199943860634024E-2</v>
      </c>
      <c r="BC271" s="2">
        <f t="shared" ref="BC271:BC272" si="3159">(H271-J271)/E271</f>
        <v>2.7613550639462466E-2</v>
      </c>
      <c r="BD271" s="2">
        <f t="shared" ref="BD271:BD272" si="3160">J271/E271</f>
        <v>4.3858879668777738E-3</v>
      </c>
      <c r="BE271" s="2">
        <f t="shared" ref="BE271:BE272" si="3161">M271/E271</f>
        <v>0.64026946895668502</v>
      </c>
      <c r="BF271" s="2">
        <f t="shared" ref="BF271:BF272" si="3162">N271/E271</f>
        <v>0.30453851686812511</v>
      </c>
      <c r="BG271" s="2">
        <f t="shared" ref="BG271:BG272" si="3163">O271/E271</f>
        <v>2.3192575568849669E-2</v>
      </c>
      <c r="BH271" s="2">
        <f t="shared" ref="BH271:BH272" si="3164">I271/G271</f>
        <v>4.1075156576200415E-2</v>
      </c>
      <c r="BI271" s="2">
        <f t="shared" ref="BI271:BI272" si="3165">J271/G271</f>
        <v>6.5240083507306888E-3</v>
      </c>
      <c r="BJ271" s="2">
        <f t="shared" ref="BJ271:BJ272" si="3166">M271/G271</f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3132"/>
        <v>1798</v>
      </c>
      <c r="R272">
        <f t="shared" si="3133"/>
        <v>22059</v>
      </c>
      <c r="Z272">
        <f t="shared" si="3134"/>
        <v>18890</v>
      </c>
      <c r="AA272">
        <f t="shared" si="3135"/>
        <v>36710</v>
      </c>
      <c r="AB272">
        <f t="shared" si="3136"/>
        <v>1798</v>
      </c>
      <c r="AC272">
        <f t="shared" si="3137"/>
        <v>1371</v>
      </c>
      <c r="AE272" s="3">
        <f t="shared" si="3138"/>
        <v>11500</v>
      </c>
      <c r="AF272" s="3">
        <f t="shared" si="3139"/>
        <v>1768</v>
      </c>
      <c r="AG272" s="3">
        <f t="shared" si="3140"/>
        <v>188</v>
      </c>
      <c r="AH272" s="3">
        <f t="shared" si="3141"/>
        <v>-26</v>
      </c>
      <c r="AI272" s="3">
        <f t="shared" si="3142"/>
        <v>3</v>
      </c>
      <c r="AJ272" s="3">
        <f t="shared" si="3143"/>
        <v>214</v>
      </c>
      <c r="AK272" s="3">
        <f t="shared" si="3144"/>
        <v>1531</v>
      </c>
      <c r="AL272" s="3">
        <f t="shared" si="3145"/>
        <v>49</v>
      </c>
      <c r="AM272" s="3"/>
      <c r="AN272" s="3">
        <f t="shared" si="3146"/>
        <v>9732</v>
      </c>
      <c r="AO272" s="3">
        <f t="shared" si="3147"/>
        <v>1768</v>
      </c>
      <c r="AQ272" s="6">
        <f t="shared" si="3148"/>
        <v>1.2617341273846776E-2</v>
      </c>
      <c r="AR272" s="6">
        <f t="shared" si="3149"/>
        <v>3.1016999701759619E-2</v>
      </c>
      <c r="AS272" s="6">
        <f t="shared" si="3150"/>
        <v>4.9060542797494779E-3</v>
      </c>
      <c r="AT272" s="6">
        <f t="shared" si="3151"/>
        <v>-1.425438596491228E-2</v>
      </c>
      <c r="AU272" s="6">
        <f t="shared" si="3152"/>
        <v>1.2E-2</v>
      </c>
      <c r="AV272" s="6">
        <f t="shared" si="3153"/>
        <v>5.8636562911003947E-3</v>
      </c>
      <c r="AW272" s="6">
        <f t="shared" si="3154"/>
        <v>8.8196324673080251E-2</v>
      </c>
      <c r="AX272" s="6">
        <f t="shared" si="3155"/>
        <v>3.7065052950075644E-2</v>
      </c>
      <c r="AZ272" s="2">
        <f t="shared" si="3156"/>
        <v>6.3675585951043612E-2</v>
      </c>
      <c r="BA272" s="17">
        <f t="shared" si="3157"/>
        <v>0.1537391304347826</v>
      </c>
      <c r="BB272" s="2">
        <f t="shared" si="3158"/>
        <v>3.059436097262162E-2</v>
      </c>
      <c r="BC272" s="2">
        <f t="shared" si="3159"/>
        <v>2.6289370246218243E-2</v>
      </c>
      <c r="BD272" s="2">
        <f t="shared" si="3160"/>
        <v>4.3049907264033757E-3</v>
      </c>
      <c r="BE272" s="2">
        <f t="shared" si="3161"/>
        <v>0.62464904966904322</v>
      </c>
      <c r="BF272" s="2">
        <f t="shared" si="3162"/>
        <v>0.32142796372237065</v>
      </c>
      <c r="BG272" s="2">
        <f t="shared" si="3163"/>
        <v>2.332862563596454E-2</v>
      </c>
      <c r="BH272" s="2">
        <f t="shared" si="3164"/>
        <v>4.0121533187909009E-2</v>
      </c>
      <c r="BI272" s="2">
        <f t="shared" si="3165"/>
        <v>6.5700633634569443E-3</v>
      </c>
      <c r="BJ272" s="2">
        <f t="shared" si="316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ref="Q273" si="3167">H273+L273</f>
        <v>1789</v>
      </c>
      <c r="R273">
        <f t="shared" ref="R273" si="3168">Q273+N273+O273</f>
        <v>23041</v>
      </c>
      <c r="Z273">
        <f t="shared" ref="Z273" si="3169">N273</f>
        <v>19834</v>
      </c>
      <c r="AA273">
        <f t="shared" ref="AA273" si="3170">M273</f>
        <v>37294</v>
      </c>
      <c r="AB273">
        <f t="shared" ref="AB273" si="3171">H273</f>
        <v>1789</v>
      </c>
      <c r="AC273">
        <f t="shared" ref="AC273" si="3172">O273</f>
        <v>1418</v>
      </c>
      <c r="AE273" s="3">
        <f t="shared" ref="AE273" si="3173">B273-B272</f>
        <v>10635</v>
      </c>
      <c r="AF273" s="3">
        <f t="shared" ref="AF273" si="3174">E273-E272</f>
        <v>1566</v>
      </c>
      <c r="AG273" s="3">
        <f t="shared" ref="AG273" si="3175">G273-G272</f>
        <v>575</v>
      </c>
      <c r="AH273" s="3">
        <f t="shared" ref="AH273" si="3176">H273-H272</f>
        <v>-9</v>
      </c>
      <c r="AI273" s="3">
        <f t="shared" ref="AI273" si="3177">J273-J272</f>
        <v>-3</v>
      </c>
      <c r="AJ273" s="3">
        <f t="shared" ref="AJ273" si="3178">M273-M272</f>
        <v>584</v>
      </c>
      <c r="AK273" s="3">
        <f t="shared" ref="AK273" si="3179">N273-N272</f>
        <v>944</v>
      </c>
      <c r="AL273" s="3">
        <f t="shared" ref="AL273" si="3180">O273-O272</f>
        <v>47</v>
      </c>
      <c r="AM273" s="3"/>
      <c r="AN273" s="3">
        <f t="shared" ref="AN273" si="3181">AE273-AF273</f>
        <v>9069</v>
      </c>
      <c r="AO273" s="3">
        <f t="shared" ref="AO273" si="3182">AF273</f>
        <v>1566</v>
      </c>
      <c r="AQ273" s="6">
        <f t="shared" ref="AQ273" si="3183">(B273-B272)/B272</f>
        <v>1.1522909298939047E-2</v>
      </c>
      <c r="AR273" s="6">
        <f t="shared" ref="AR273" si="3184">(E273-E272)/E272</f>
        <v>2.6646701492283348E-2</v>
      </c>
      <c r="AS273" s="6">
        <f t="shared" ref="AS273" si="3185">(G273-G272)/G272</f>
        <v>1.4931962189674873E-2</v>
      </c>
      <c r="AT273" s="6">
        <f t="shared" ref="AT273" si="3186">(H273-H272)/H272</f>
        <v>-5.0055617352614016E-3</v>
      </c>
      <c r="AU273" s="6">
        <f t="shared" ref="AU273" si="3187">(J273-J272)/J272</f>
        <v>-1.1857707509881422E-2</v>
      </c>
      <c r="AV273" s="6">
        <f t="shared" ref="AV273" si="3188">(M273-M272)/M272</f>
        <v>1.5908471806047399E-2</v>
      </c>
      <c r="AW273" s="6">
        <f t="shared" ref="AW273" si="3189">(N273-N272)/N272</f>
        <v>4.9973530968766541E-2</v>
      </c>
      <c r="AX273" s="6">
        <f t="shared" ref="AX273" si="3190">(O273-O272)/O272</f>
        <v>3.4281546316557256E-2</v>
      </c>
      <c r="AZ273" s="2">
        <f t="shared" ref="AZ273" si="3191">E273/B273</f>
        <v>6.4627631941164054E-2</v>
      </c>
      <c r="BA273" s="17">
        <f t="shared" ref="BA273" si="3192">AF273/AE273</f>
        <v>0.1472496473906911</v>
      </c>
      <c r="BB273" s="2">
        <f t="shared" ref="BB273" si="3193">H273/E273</f>
        <v>2.9651114610093645E-2</v>
      </c>
      <c r="BC273" s="2">
        <f t="shared" ref="BC273" si="3194">(H273-J273)/E273</f>
        <v>2.5507582663462335E-2</v>
      </c>
      <c r="BD273" s="2">
        <f t="shared" ref="BD273" si="3195">J273/E273</f>
        <v>4.1435319466313087E-3</v>
      </c>
      <c r="BE273" s="2">
        <f t="shared" ref="BE273" si="3196">M273/E273</f>
        <v>0.61811552167067207</v>
      </c>
      <c r="BF273" s="2">
        <f t="shared" ref="BF273" si="3197">N273/E273</f>
        <v>0.3287312505179415</v>
      </c>
      <c r="BG273" s="2">
        <f t="shared" ref="BG273" si="3198">O273/E273</f>
        <v>2.3502113201292783E-2</v>
      </c>
      <c r="BH273" s="2">
        <f t="shared" ref="BH273" si="3199">I273/G273</f>
        <v>3.9377734564900339E-2</v>
      </c>
      <c r="BI273" s="2">
        <f t="shared" ref="BI273" si="3200">J273/G273</f>
        <v>6.3966430417316993E-3</v>
      </c>
      <c r="BJ273" s="2">
        <f t="shared" ref="BJ273" si="3201">M273/G273</f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ref="Q274" si="3202">H274+L274</f>
        <v>1766</v>
      </c>
      <c r="R274">
        <f t="shared" ref="R274" si="3203">Q274+N274+O274</f>
        <v>23408</v>
      </c>
      <c r="Z274">
        <f t="shared" ref="Z274" si="3204">N274</f>
        <v>20181</v>
      </c>
      <c r="AA274">
        <f t="shared" ref="AA274" si="3205">M274</f>
        <v>38116</v>
      </c>
      <c r="AB274">
        <f t="shared" ref="AB274" si="3206">H274</f>
        <v>1766</v>
      </c>
      <c r="AC274">
        <f t="shared" ref="AC274" si="3207">O274</f>
        <v>1461</v>
      </c>
      <c r="AE274" s="3">
        <f t="shared" ref="AE274" si="3208">B274-B273</f>
        <v>8777</v>
      </c>
      <c r="AF274" s="3">
        <f t="shared" ref="AF274" si="3209">E274-E273</f>
        <v>1189</v>
      </c>
      <c r="AG274" s="3">
        <f t="shared" ref="AG274" si="3210">G274-G273</f>
        <v>799</v>
      </c>
      <c r="AH274" s="3">
        <f t="shared" ref="AH274" si="3211">H274-H273</f>
        <v>-23</v>
      </c>
      <c r="AI274" s="3">
        <f t="shared" ref="AI274" si="3212">J274-J273</f>
        <v>-3</v>
      </c>
      <c r="AJ274" s="3">
        <f t="shared" ref="AJ274" si="3213">M274-M273</f>
        <v>822</v>
      </c>
      <c r="AK274" s="3">
        <f t="shared" ref="AK274" si="3214">N274-N273</f>
        <v>347</v>
      </c>
      <c r="AL274" s="3">
        <f t="shared" ref="AL274" si="3215">O274-O273</f>
        <v>43</v>
      </c>
      <c r="AM274" s="3"/>
      <c r="AN274" s="3">
        <f t="shared" ref="AN274" si="3216">AE274-AF274</f>
        <v>7588</v>
      </c>
      <c r="AO274" s="3">
        <f t="shared" ref="AO274" si="3217">AF274</f>
        <v>1189</v>
      </c>
      <c r="AQ274" s="6">
        <f t="shared" ref="AQ274" si="3218">(B274-B273)/B273</f>
        <v>9.4014539744360151E-3</v>
      </c>
      <c r="AR274" s="6">
        <f t="shared" ref="AR274" si="3219">(E274-E273)/E273</f>
        <v>1.9706637938178503E-2</v>
      </c>
      <c r="AS274" s="6">
        <f t="shared" ref="AS274" si="3220">(G274-G273)/G273</f>
        <v>2.0443671161374511E-2</v>
      </c>
      <c r="AT274" s="6">
        <f t="shared" ref="AT274" si="3221">(H274-H273)/H273</f>
        <v>-1.2856344326439352E-2</v>
      </c>
      <c r="AU274" s="6">
        <f t="shared" ref="AU274" si="3222">(J274-J273)/J273</f>
        <v>-1.2E-2</v>
      </c>
      <c r="AV274" s="6">
        <f t="shared" ref="AV274" si="3223">(M274-M273)/M273</f>
        <v>2.2041078993940044E-2</v>
      </c>
      <c r="AW274" s="6">
        <f t="shared" ref="AW274" si="3224">(N274-N273)/N273</f>
        <v>1.7495210245033782E-2</v>
      </c>
      <c r="AX274" s="6">
        <f t="shared" ref="AX274" si="3225">(O274-O273)/O273</f>
        <v>3.0324400564174896E-2</v>
      </c>
      <c r="AZ274" s="2">
        <f t="shared" ref="AZ274" si="3226">E274/B274</f>
        <v>6.5287428530194536E-2</v>
      </c>
      <c r="BA274" s="17">
        <f t="shared" ref="BA274" si="3227">AF274/AE274</f>
        <v>0.13546769966959096</v>
      </c>
      <c r="BB274" s="2">
        <f t="shared" ref="BB274" si="3228">H274/E274</f>
        <v>2.8704245497691957E-2</v>
      </c>
      <c r="BC274" s="2">
        <f t="shared" ref="BC274" si="3229">(H274-J274)/E274</f>
        <v>2.4689552044730511E-2</v>
      </c>
      <c r="BD274" s="2">
        <f t="shared" ref="BD274" si="3230">J274/E274</f>
        <v>4.0146934529614459E-3</v>
      </c>
      <c r="BE274" s="2">
        <f t="shared" ref="BE274" si="3231">M274/E274</f>
        <v>0.61953058968857677</v>
      </c>
      <c r="BF274" s="2">
        <f t="shared" ref="BF274" si="3232">N274/E274</f>
        <v>0.32801833430856253</v>
      </c>
      <c r="BG274" s="2">
        <f t="shared" ref="BG274" si="3233">O274/E274</f>
        <v>2.3746830505168716E-2</v>
      </c>
      <c r="BH274" s="2">
        <f t="shared" ref="BH274" si="3234">I274/G274</f>
        <v>3.8087357705230432E-2</v>
      </c>
      <c r="BI274" s="2">
        <f t="shared" ref="BI274" si="3235">J274/G274</f>
        <v>6.193270146933454E-3</v>
      </c>
      <c r="BJ274" s="2">
        <f t="shared" ref="BJ274" si="3236">M274/G274</f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ref="Q275" si="3237">H275+L275</f>
        <v>1763</v>
      </c>
      <c r="R275">
        <f t="shared" ref="R275" si="3238">Q275+N275+O275</f>
        <v>23827</v>
      </c>
      <c r="Z275">
        <f t="shared" ref="Z275" si="3239">N275</f>
        <v>20558</v>
      </c>
      <c r="AA275">
        <f t="shared" ref="AA275" si="3240">M275</f>
        <v>38721</v>
      </c>
      <c r="AB275">
        <f t="shared" ref="AB275" si="3241">H275</f>
        <v>1763</v>
      </c>
      <c r="AC275">
        <f t="shared" ref="AC275" si="3242">O275</f>
        <v>1506</v>
      </c>
      <c r="AE275" s="3">
        <f t="shared" ref="AE275" si="3243">B275-B274</f>
        <v>8965</v>
      </c>
      <c r="AF275" s="3">
        <f t="shared" ref="AF275" si="3244">E275-E274</f>
        <v>1024</v>
      </c>
      <c r="AG275" s="3">
        <f t="shared" ref="AG275" si="3245">G275-G274</f>
        <v>602</v>
      </c>
      <c r="AH275" s="3">
        <f t="shared" ref="AH275" si="3246">H275-H274</f>
        <v>-3</v>
      </c>
      <c r="AI275" s="3">
        <f t="shared" ref="AI275" si="3247">J275-J274</f>
        <v>-6</v>
      </c>
      <c r="AJ275" s="3">
        <f t="shared" ref="AJ275" si="3248">M275-M274</f>
        <v>605</v>
      </c>
      <c r="AK275" s="3">
        <f t="shared" ref="AK275" si="3249">N275-N274</f>
        <v>377</v>
      </c>
      <c r="AL275" s="3">
        <f t="shared" ref="AL275" si="3250">O275-O274</f>
        <v>45</v>
      </c>
      <c r="AM275" s="3"/>
      <c r="AN275" s="3">
        <f t="shared" ref="AN275" si="3251">AE275-AF275</f>
        <v>7941</v>
      </c>
      <c r="AO275" s="3">
        <f t="shared" ref="AO275" si="3252">AF275</f>
        <v>1024</v>
      </c>
      <c r="AQ275" s="6">
        <f t="shared" ref="AQ275" si="3253">(B275-B274)/B274</f>
        <v>9.5133898441777838E-3</v>
      </c>
      <c r="AR275" s="6">
        <f t="shared" ref="AR275" si="3254">(E275-E274)/E274</f>
        <v>1.6643911319160001E-2</v>
      </c>
      <c r="AS275" s="6">
        <f t="shared" ref="AS275" si="3255">(G275-G274)/G274</f>
        <v>1.5094528860137405E-2</v>
      </c>
      <c r="AT275" s="6">
        <f t="shared" ref="AT275" si="3256">(H275-H274)/H274</f>
        <v>-1.6987542468856172E-3</v>
      </c>
      <c r="AU275" s="6">
        <f t="shared" ref="AU275" si="3257">(J275-J274)/J274</f>
        <v>-2.4291497975708502E-2</v>
      </c>
      <c r="AV275" s="6">
        <f t="shared" ref="AV275" si="3258">(M275-M274)/M274</f>
        <v>1.5872599433308848E-2</v>
      </c>
      <c r="AW275" s="6">
        <f t="shared" ref="AW275" si="3259">(N275-N274)/N274</f>
        <v>1.8680937515484861E-2</v>
      </c>
      <c r="AX275" s="6">
        <f t="shared" ref="AX275" si="3260">(O275-O274)/O274</f>
        <v>3.0800821355236138E-2</v>
      </c>
      <c r="AZ275" s="2">
        <f t="shared" ref="AZ275" si="3261">E275/B275</f>
        <v>6.57485748764087E-2</v>
      </c>
      <c r="BA275" s="17">
        <f t="shared" ref="BA275" si="3262">AF275/AE275</f>
        <v>0.11422197434467374</v>
      </c>
      <c r="BB275" s="2">
        <f t="shared" ref="BB275" si="3263">H275/E275</f>
        <v>2.8186352880987402E-2</v>
      </c>
      <c r="BC275" s="2">
        <f t="shared" ref="BC275" si="3264">(H275-J275)/E275</f>
        <v>2.4333312016371428E-2</v>
      </c>
      <c r="BD275" s="2">
        <f t="shared" ref="BD275" si="3265">J275/E275</f>
        <v>3.853040864615975E-3</v>
      </c>
      <c r="BE275" s="2">
        <f t="shared" ref="BE275" si="3266">M275/E275</f>
        <v>0.61906056148877664</v>
      </c>
      <c r="BF275" s="2">
        <f t="shared" ref="BF275" si="3267">N275/E275</f>
        <v>0.32867557715674361</v>
      </c>
      <c r="BG275" s="2">
        <f t="shared" ref="BG275" si="3268">O275/E275</f>
        <v>2.4077508473492357E-2</v>
      </c>
      <c r="BH275" s="2">
        <f t="shared" ref="BH275" si="3269">I275/G275</f>
        <v>3.759509929848829E-2</v>
      </c>
      <c r="BI275" s="2">
        <f t="shared" ref="BI275" si="3270">J275/G275</f>
        <v>5.9529690742021538E-3</v>
      </c>
      <c r="BJ275" s="2">
        <f t="shared" ref="BJ275" si="3271">M275/G275</f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ref="Q276" si="3272">H276+L276</f>
        <v>1773</v>
      </c>
      <c r="R276">
        <f t="shared" ref="R276" si="3273">Q276+N276+O276</f>
        <v>24835</v>
      </c>
      <c r="Z276">
        <f t="shared" ref="Z276" si="3274">N276</f>
        <v>21507</v>
      </c>
      <c r="AA276">
        <f t="shared" ref="AA276" si="3275">M276</f>
        <v>38851</v>
      </c>
      <c r="AB276">
        <f t="shared" ref="AB276" si="3276">H276</f>
        <v>1773</v>
      </c>
      <c r="AC276">
        <f t="shared" ref="AC276" si="3277">O276</f>
        <v>1555</v>
      </c>
      <c r="AE276" s="3">
        <f t="shared" ref="AE276" si="3278">B276-B275</f>
        <v>8602</v>
      </c>
      <c r="AF276" s="3">
        <f t="shared" ref="AF276" si="3279">E276-E275</f>
        <v>1138</v>
      </c>
      <c r="AG276" s="3">
        <f t="shared" ref="AG276" si="3280">G276-G275</f>
        <v>140</v>
      </c>
      <c r="AH276" s="3">
        <f t="shared" ref="AH276" si="3281">H276-H275</f>
        <v>10</v>
      </c>
      <c r="AI276" s="3">
        <f t="shared" ref="AI276" si="3282">J276-J275</f>
        <v>-15</v>
      </c>
      <c r="AJ276" s="3">
        <f t="shared" ref="AJ276" si="3283">M276-M275</f>
        <v>130</v>
      </c>
      <c r="AK276" s="3">
        <f t="shared" ref="AK276" si="3284">N276-N275</f>
        <v>949</v>
      </c>
      <c r="AL276" s="3">
        <f t="shared" ref="AL276" si="3285">O276-O275</f>
        <v>49</v>
      </c>
      <c r="AM276" s="3"/>
      <c r="AN276" s="3">
        <f t="shared" ref="AN276" si="3286">AE276-AF276</f>
        <v>7464</v>
      </c>
      <c r="AO276" s="3">
        <f t="shared" ref="AO276" si="3287">AF276</f>
        <v>1138</v>
      </c>
      <c r="AQ276" s="6">
        <f t="shared" ref="AQ276" si="3288">(B276-B275)/B275</f>
        <v>9.0421634758404371E-3</v>
      </c>
      <c r="AR276" s="6">
        <f t="shared" ref="AR276" si="3289">(E276-E275)/E275</f>
        <v>1.8194026987273775E-2</v>
      </c>
      <c r="AS276" s="6">
        <f t="shared" ref="AS276" si="3290">(G276-G275)/G275</f>
        <v>3.4581563086651516E-3</v>
      </c>
      <c r="AT276" s="6">
        <f t="shared" ref="AT276" si="3291">(H276-H275)/H275</f>
        <v>5.6721497447532613E-3</v>
      </c>
      <c r="AU276" s="6">
        <f t="shared" ref="AU276" si="3292">(J276-J275)/J275</f>
        <v>-6.2240663900414939E-2</v>
      </c>
      <c r="AV276" s="6">
        <f t="shared" ref="AV276" si="3293">(M276-M275)/M275</f>
        <v>3.3573513080757214E-3</v>
      </c>
      <c r="AW276" s="6">
        <f t="shared" ref="AW276" si="3294">(N276-N275)/N275</f>
        <v>4.6162078023154002E-2</v>
      </c>
      <c r="AX276" s="6">
        <f t="shared" ref="AX276" si="3295">(O276-O275)/O275</f>
        <v>3.2536520584329348E-2</v>
      </c>
      <c r="AZ276" s="2">
        <f t="shared" ref="AZ276" si="3296">E276/B276</f>
        <v>6.6344904747568295E-2</v>
      </c>
      <c r="BA276" s="17">
        <f t="shared" ref="BA276" si="3297">AF276/AE276</f>
        <v>0.13229481515926528</v>
      </c>
      <c r="BB276" s="2">
        <f t="shared" ref="BB276" si="3298">H276/E276</f>
        <v>2.7839713594824608E-2</v>
      </c>
      <c r="BC276" s="2">
        <f t="shared" ref="BC276" si="3299">(H276-J276)/E276</f>
        <v>2.4291052978676633E-2</v>
      </c>
      <c r="BD276" s="2">
        <f t="shared" ref="BD276" si="3300">J276/E276</f>
        <v>3.5486606161479759E-3</v>
      </c>
      <c r="BE276" s="2">
        <f t="shared" ref="BE276" si="3301">M276/E276</f>
        <v>0.61003988317683633</v>
      </c>
      <c r="BF276" s="2">
        <f t="shared" ref="BF276" si="3302">N276/E276</f>
        <v>0.33770373394466602</v>
      </c>
      <c r="BG276" s="2">
        <f t="shared" ref="BG276" si="3303">O276/E276</f>
        <v>2.4416669283673021E-2</v>
      </c>
      <c r="BH276" s="2">
        <f t="shared" ref="BH276" si="3304">I276/G276</f>
        <v>3.8080937376920046E-2</v>
      </c>
      <c r="BI276" s="2">
        <f t="shared" ref="BI276" si="3305">J276/G276</f>
        <v>5.5632138637258764E-3</v>
      </c>
      <c r="BJ276" s="2">
        <f t="shared" ref="BJ276" si="3306">M276/G276</f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ref="Q277" si="3307">H277+L277</f>
        <v>1737</v>
      </c>
      <c r="R277">
        <f t="shared" ref="R277" si="3308">Q277+N277+O277</f>
        <v>26092</v>
      </c>
      <c r="Z277">
        <f t="shared" ref="Z277" si="3309">N277</f>
        <v>22766</v>
      </c>
      <c r="AA277">
        <f t="shared" ref="AA277" si="3310">M277</f>
        <v>38993</v>
      </c>
      <c r="AB277">
        <f t="shared" ref="AB277" si="3311">H277</f>
        <v>1737</v>
      </c>
      <c r="AC277">
        <f t="shared" ref="AC277" si="3312">O277</f>
        <v>1589</v>
      </c>
      <c r="AE277" s="3">
        <f t="shared" ref="AE277" si="3313">B277-B276</f>
        <v>10773</v>
      </c>
      <c r="AF277" s="3">
        <f t="shared" ref="AF277" si="3314">E277-E276</f>
        <v>1399</v>
      </c>
      <c r="AG277" s="3">
        <f t="shared" ref="AG277" si="3315">G277-G276</f>
        <v>106</v>
      </c>
      <c r="AH277" s="3">
        <f t="shared" ref="AH277" si="3316">H277-H276</f>
        <v>-36</v>
      </c>
      <c r="AI277" s="3">
        <f t="shared" ref="AI277" si="3317">J277-J276</f>
        <v>-6</v>
      </c>
      <c r="AJ277" s="3">
        <f t="shared" ref="AJ277" si="3318">M277-M276</f>
        <v>142</v>
      </c>
      <c r="AK277" s="3">
        <f t="shared" ref="AK277" si="3319">N277-N276</f>
        <v>1259</v>
      </c>
      <c r="AL277" s="3">
        <f t="shared" ref="AL277" si="3320">O277-O276</f>
        <v>34</v>
      </c>
      <c r="AM277" s="3"/>
      <c r="AN277" s="3">
        <f t="shared" ref="AN277" si="3321">AE277-AF277</f>
        <v>9374</v>
      </c>
      <c r="AO277" s="3">
        <f t="shared" ref="AO277" si="3322">AF277</f>
        <v>1399</v>
      </c>
      <c r="AQ277" s="6">
        <f t="shared" ref="AQ277" si="3323">(B277-B276)/B276</f>
        <v>1.1222775160090966E-2</v>
      </c>
      <c r="AR277" s="6">
        <f t="shared" ref="AR277" si="3324">(E277-E276)/E276</f>
        <v>2.1967151336243444E-2</v>
      </c>
      <c r="AS277" s="6">
        <f t="shared" ref="AS277" si="3325">(G277-G276)/G276</f>
        <v>2.6092949980307209E-3</v>
      </c>
      <c r="AT277" s="6">
        <f t="shared" ref="AT277" si="3326">(H277-H276)/H276</f>
        <v>-2.030456852791878E-2</v>
      </c>
      <c r="AU277" s="6">
        <f t="shared" ref="AU277" si="3327">(J277-J276)/J276</f>
        <v>-2.6548672566371681E-2</v>
      </c>
      <c r="AV277" s="6">
        <f t="shared" ref="AV277" si="3328">(M277-M276)/M276</f>
        <v>3.6549895755579008E-3</v>
      </c>
      <c r="AW277" s="6">
        <f t="shared" ref="AW277" si="3329">(N277-N276)/N276</f>
        <v>5.8539080299437392E-2</v>
      </c>
      <c r="AX277" s="6">
        <f t="shared" ref="AX277" si="3330">(O277-O276)/O276</f>
        <v>2.1864951768488745E-2</v>
      </c>
      <c r="AZ277" s="2">
        <f t="shared" ref="AZ277" si="3331">E277/B277</f>
        <v>6.704982816453349E-2</v>
      </c>
      <c r="BA277" s="17">
        <f t="shared" ref="BA277" si="3332">AF277/AE277</f>
        <v>0.12986169126520003</v>
      </c>
      <c r="BB277" s="2">
        <f t="shared" ref="BB277" si="3333">H277/E277</f>
        <v>2.6688176999308595E-2</v>
      </c>
      <c r="BC277" s="2">
        <f t="shared" ref="BC277" si="3334">(H277-J277)/E277</f>
        <v>2.3307981869862486E-2</v>
      </c>
      <c r="BD277" s="2">
        <f t="shared" ref="BD277" si="3335">J277/E277</f>
        <v>3.3801951294461091E-3</v>
      </c>
      <c r="BE277" s="2">
        <f t="shared" ref="BE277" si="3336">M277/E277</f>
        <v>0.59910885764769151</v>
      </c>
      <c r="BF277" s="2">
        <f t="shared" ref="BF277" si="3337">N277/E277</f>
        <v>0.34978873780440961</v>
      </c>
      <c r="BG277" s="2">
        <f t="shared" ref="BG277" si="3338">O277/E277</f>
        <v>2.4414227548590305E-2</v>
      </c>
      <c r="BH277" s="2">
        <f t="shared" ref="BH277" si="3339">I277/G277</f>
        <v>3.7245273753989686E-2</v>
      </c>
      <c r="BI277" s="2">
        <f t="shared" ref="BI277" si="3340">J277/G277</f>
        <v>5.4014240117849248E-3</v>
      </c>
      <c r="BJ277" s="2">
        <f t="shared" ref="BJ277" si="3341">M277/G277</f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ref="Q278" si="3342">H278+L278</f>
        <v>1714</v>
      </c>
      <c r="R278">
        <f t="shared" ref="R278" si="3343">Q278+N278+O278</f>
        <v>28551</v>
      </c>
      <c r="Z278">
        <f t="shared" ref="Z278" si="3344">N278</f>
        <v>25221</v>
      </c>
      <c r="AA278">
        <f t="shared" ref="AA278" si="3345">M278</f>
        <v>38017</v>
      </c>
      <c r="AB278">
        <f t="shared" ref="AB278" si="3346">H278</f>
        <v>1714</v>
      </c>
      <c r="AC278">
        <f t="shared" ref="AC278" si="3347">O278</f>
        <v>1616</v>
      </c>
      <c r="AE278" s="3">
        <f t="shared" ref="AE278" si="3348">B278-B277</f>
        <v>11536</v>
      </c>
      <c r="AF278" s="3">
        <f t="shared" ref="AF278" si="3349">E278-E277</f>
        <v>1483</v>
      </c>
      <c r="AG278" s="3">
        <f t="shared" ref="AG278" si="3350">G278-G277</f>
        <v>-999</v>
      </c>
      <c r="AH278" s="3">
        <f t="shared" ref="AH278" si="3351">H278-H277</f>
        <v>-23</v>
      </c>
      <c r="AI278" s="3">
        <f t="shared" ref="AI278" si="3352">J278-J277</f>
        <v>0</v>
      </c>
      <c r="AJ278" s="3">
        <f t="shared" ref="AJ278" si="3353">M278-M277</f>
        <v>-976</v>
      </c>
      <c r="AK278" s="3">
        <f t="shared" ref="AK278" si="3354">N278-N277</f>
        <v>2455</v>
      </c>
      <c r="AL278" s="3">
        <f t="shared" ref="AL278" si="3355">O278-O277</f>
        <v>27</v>
      </c>
      <c r="AM278" s="3"/>
      <c r="AN278" s="3">
        <f t="shared" ref="AN278" si="3356">AE278-AF278</f>
        <v>10053</v>
      </c>
      <c r="AO278" s="3">
        <f t="shared" ref="AO278" si="3357">AF278</f>
        <v>1483</v>
      </c>
      <c r="AQ278" s="6">
        <f t="shared" ref="AQ278" si="3358">(B278-B277)/B277</f>
        <v>1.1884256245003584E-2</v>
      </c>
      <c r="AR278" s="6">
        <f t="shared" ref="AR278" si="3359">(E278-E277)/E277</f>
        <v>2.2785588077129906E-2</v>
      </c>
      <c r="AS278" s="6">
        <f t="shared" ref="AS278" si="3360">(G278-G277)/G277</f>
        <v>-2.452737539896882E-2</v>
      </c>
      <c r="AT278" s="6">
        <f t="shared" ref="AT278" si="3361">(H278-H277)/H277</f>
        <v>-1.3241220495106506E-2</v>
      </c>
      <c r="AU278" s="6">
        <f t="shared" ref="AU278" si="3362">(J278-J277)/J277</f>
        <v>0</v>
      </c>
      <c r="AV278" s="6">
        <f t="shared" ref="AV278" si="3363">(M278-M277)/M277</f>
        <v>-2.5030133613725542E-2</v>
      </c>
      <c r="AW278" s="6">
        <f t="shared" ref="AW278" si="3364">(N278-N277)/N277</f>
        <v>0.10783624703505228</v>
      </c>
      <c r="AX278" s="6">
        <f t="shared" ref="AX278" si="3365">(O278-O277)/O277</f>
        <v>1.6991818753933293E-2</v>
      </c>
      <c r="AZ278" s="2">
        <f t="shared" ref="AZ278" si="3366">E278/B278</f>
        <v>6.7772176023587094E-2</v>
      </c>
      <c r="BA278" s="17">
        <f t="shared" ref="BA278" si="3367">AF278/AE278</f>
        <v>0.12855409153952843</v>
      </c>
      <c r="BB278" s="2">
        <f t="shared" ref="BB278" si="3368">H278/E278</f>
        <v>2.5748107198654009E-2</v>
      </c>
      <c r="BC278" s="2">
        <f t="shared" ref="BC278" si="3369">(H278-J278)/E278</f>
        <v>2.2443215959620236E-2</v>
      </c>
      <c r="BD278" s="2">
        <f t="shared" ref="BD278" si="3370">J278/E278</f>
        <v>3.3048912390337701E-3</v>
      </c>
      <c r="BE278" s="2">
        <f t="shared" ref="BE278" si="3371">M278/E278</f>
        <v>0.57110022833794016</v>
      </c>
      <c r="BF278" s="2">
        <f t="shared" ref="BF278" si="3372">N278/E278</f>
        <v>0.37887573608941233</v>
      </c>
      <c r="BG278" s="2">
        <f t="shared" ref="BG278" si="3373">O278/E278</f>
        <v>2.4275928373993512E-2</v>
      </c>
      <c r="BH278" s="2">
        <f t="shared" ref="BH278" si="3374">I278/G278</f>
        <v>3.7602879363721024E-2</v>
      </c>
      <c r="BI278" s="2">
        <f t="shared" ref="BI278" si="3375">J278/G278</f>
        <v>5.5372379250459335E-3</v>
      </c>
      <c r="BJ278" s="2">
        <f t="shared" ref="BJ278" si="3376">M278/G278</f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ref="Q279" si="3377">H279+L279</f>
        <v>1686</v>
      </c>
      <c r="R279">
        <f t="shared" ref="R279" si="3378">Q279+N279+O279</f>
        <v>29768</v>
      </c>
      <c r="Z279">
        <f t="shared" ref="Z279" si="3379">N279</f>
        <v>26432</v>
      </c>
      <c r="AA279">
        <f t="shared" ref="AA279" si="3380">M279</f>
        <v>38094</v>
      </c>
      <c r="AB279">
        <f t="shared" ref="AB279" si="3381">H279</f>
        <v>1686</v>
      </c>
      <c r="AC279">
        <f t="shared" ref="AC279" si="3382">O279</f>
        <v>1650</v>
      </c>
      <c r="AE279" s="3">
        <f t="shared" ref="AE279" si="3383">B279-B278</f>
        <v>10581</v>
      </c>
      <c r="AF279" s="3">
        <f t="shared" ref="AF279" si="3384">E279-E278</f>
        <v>1294</v>
      </c>
      <c r="AG279" s="3">
        <f t="shared" ref="AG279" si="3385">G279-G278</f>
        <v>49</v>
      </c>
      <c r="AH279" s="3">
        <f t="shared" ref="AH279" si="3386">H279-H278</f>
        <v>-28</v>
      </c>
      <c r="AI279" s="3">
        <f t="shared" ref="AI279" si="3387">J279-J278</f>
        <v>1</v>
      </c>
      <c r="AJ279" s="3">
        <f t="shared" ref="AJ279" si="3388">M279-M278</f>
        <v>77</v>
      </c>
      <c r="AK279" s="3">
        <f t="shared" ref="AK279" si="3389">N279-N278</f>
        <v>1211</v>
      </c>
      <c r="AL279" s="3">
        <f t="shared" ref="AL279" si="3390">O279-O278</f>
        <v>34</v>
      </c>
      <c r="AM279" s="3"/>
      <c r="AN279" s="3">
        <f t="shared" ref="AN279" si="3391">AE279-AF279</f>
        <v>9287</v>
      </c>
      <c r="AO279" s="3">
        <f t="shared" ref="AO279" si="3392">AF279</f>
        <v>1294</v>
      </c>
      <c r="AQ279" s="6">
        <f t="shared" ref="AQ279" si="3393">(B279-B278)/B278</f>
        <v>1.0772404075615537E-2</v>
      </c>
      <c r="AR279" s="6">
        <f t="shared" ref="AR279" si="3394">(E279-E278)/E278</f>
        <v>1.9438769378680446E-2</v>
      </c>
      <c r="AS279" s="6">
        <f t="shared" ref="AS279" si="3395">(G279-G278)/G278</f>
        <v>1.2332939014875035E-3</v>
      </c>
      <c r="AT279" s="6">
        <f t="shared" ref="AT279" si="3396">(H279-H278)/H278</f>
        <v>-1.6336056009334889E-2</v>
      </c>
      <c r="AU279" s="6">
        <f t="shared" ref="AU279" si="3397">(J279-J278)/J278</f>
        <v>4.5454545454545452E-3</v>
      </c>
      <c r="AV279" s="6">
        <f t="shared" ref="AV279" si="3398">(M279-M278)/M278</f>
        <v>2.0254096851408578E-3</v>
      </c>
      <c r="AW279" s="6">
        <f t="shared" ref="AW279" si="3399">(N279-N278)/N278</f>
        <v>4.8015542603386065E-2</v>
      </c>
      <c r="AX279" s="6">
        <f t="shared" ref="AX279" si="3400">(O279-O278)/O278</f>
        <v>2.1039603960396041E-2</v>
      </c>
      <c r="AZ279" s="2">
        <f t="shared" ref="AZ279" si="3401">E279/B279</f>
        <v>6.8353254842553432E-2</v>
      </c>
      <c r="BA279" s="17">
        <f t="shared" ref="BA279" si="3402">AF279/AE279</f>
        <v>0.12229467914185804</v>
      </c>
      <c r="BB279" s="2">
        <f t="shared" ref="BB279" si="3403">H279/E279</f>
        <v>2.4844537443635614E-2</v>
      </c>
      <c r="BC279" s="2">
        <f t="shared" ref="BC279" si="3404">(H279-J279)/E279</f>
        <v>2.1587928443016709E-2</v>
      </c>
      <c r="BD279" s="2">
        <f t="shared" ref="BD279" si="3405">J279/E279</f>
        <v>3.2566090006189031E-3</v>
      </c>
      <c r="BE279" s="2">
        <f t="shared" ref="BE279" si="3406">M279/E279</f>
        <v>0.56134508266776695</v>
      </c>
      <c r="BF279" s="2">
        <f t="shared" ref="BF279" si="3407">N279/E279</f>
        <v>0.38949633078895407</v>
      </c>
      <c r="BG279" s="2">
        <f t="shared" ref="BG279" si="3408">O279/E279</f>
        <v>2.4314049099643395E-2</v>
      </c>
      <c r="BH279" s="2">
        <f t="shared" ref="BH279" si="3409">I279/G279</f>
        <v>3.6827551533433887E-2</v>
      </c>
      <c r="BI279" s="2">
        <f t="shared" ref="BI279" si="3410">J279/G279</f>
        <v>5.5555555555555558E-3</v>
      </c>
      <c r="BJ279" s="2">
        <f t="shared" ref="BJ279" si="3411">M279/G279</f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ref="Q280" si="3412">H280+L280</f>
        <v>1647</v>
      </c>
      <c r="R280">
        <f t="shared" ref="R280" si="3413">Q280+N280+O280</f>
        <v>31524</v>
      </c>
      <c r="Z280">
        <f t="shared" ref="Z280" si="3414">N280</f>
        <v>28188</v>
      </c>
      <c r="AA280">
        <f t="shared" ref="AA280" si="3415">M280</f>
        <v>37703</v>
      </c>
      <c r="AB280">
        <f t="shared" ref="AB280" si="3416">H280</f>
        <v>1647</v>
      </c>
      <c r="AC280">
        <f t="shared" ref="AC280" si="3417">O280</f>
        <v>1689</v>
      </c>
      <c r="AE280" s="3">
        <f t="shared" ref="AE280" si="3418">B280-B279</f>
        <v>10026</v>
      </c>
      <c r="AF280" s="3">
        <f t="shared" ref="AF280" si="3419">E280-E279</f>
        <v>1365</v>
      </c>
      <c r="AG280" s="3">
        <f t="shared" ref="AG280" si="3420">G280-G279</f>
        <v>-430</v>
      </c>
      <c r="AH280" s="3">
        <f t="shared" ref="AH280" si="3421">H280-H279</f>
        <v>-39</v>
      </c>
      <c r="AI280" s="3">
        <f t="shared" ref="AI280" si="3422">J280-J279</f>
        <v>-5</v>
      </c>
      <c r="AJ280" s="3">
        <f t="shared" ref="AJ280" si="3423">M280-M279</f>
        <v>-391</v>
      </c>
      <c r="AK280" s="3">
        <f t="shared" ref="AK280" si="3424">N280-N279</f>
        <v>1756</v>
      </c>
      <c r="AL280" s="3">
        <f t="shared" ref="AL280" si="3425">O280-O279</f>
        <v>39</v>
      </c>
      <c r="AM280" s="3"/>
      <c r="AN280" s="3">
        <f t="shared" ref="AN280" si="3426">AE280-AF280</f>
        <v>8661</v>
      </c>
      <c r="AO280" s="3">
        <f t="shared" ref="AO280" si="3427">AF280</f>
        <v>1365</v>
      </c>
      <c r="AQ280" s="6">
        <f t="shared" ref="AQ280" si="3428">(B280-B279)/B279</f>
        <v>1.0098578483561356E-2</v>
      </c>
      <c r="AR280" s="6">
        <f t="shared" ref="AR280" si="3429">(E280-E279)/E279</f>
        <v>2.0114349709704989E-2</v>
      </c>
      <c r="AS280" s="6">
        <f t="shared" ref="AS280" si="3430">(G280-G279)/G279</f>
        <v>-1.0809451985922574E-2</v>
      </c>
      <c r="AT280" s="6">
        <f t="shared" ref="AT280" si="3431">(H280-H279)/H279</f>
        <v>-2.3131672597864767E-2</v>
      </c>
      <c r="AU280" s="6">
        <f t="shared" ref="AU280" si="3432">(J280-J279)/J279</f>
        <v>-2.2624434389140271E-2</v>
      </c>
      <c r="AV280" s="6">
        <f t="shared" ref="AV280" si="3433">(M280-M279)/M279</f>
        <v>-1.0264083582716438E-2</v>
      </c>
      <c r="AW280" s="6">
        <f t="shared" ref="AW280" si="3434">(N280-N279)/N279</f>
        <v>6.6434624697336561E-2</v>
      </c>
      <c r="AX280" s="6">
        <f t="shared" ref="AX280" si="3435">(O280-O279)/O279</f>
        <v>2.3636363636363636E-2</v>
      </c>
      <c r="AZ280" s="2">
        <f t="shared" ref="AZ280" si="3436">E280/B280</f>
        <v>6.903102093157526E-2</v>
      </c>
      <c r="BA280" s="17">
        <f t="shared" ref="BA280" si="3437">AF280/AE280</f>
        <v>0.13614602034709755</v>
      </c>
      <c r="BB280" s="2">
        <f t="shared" ref="BB280" si="3438">H280/E280</f>
        <v>2.3791295303855431E-2</v>
      </c>
      <c r="BC280" s="2">
        <f t="shared" ref="BC280" si="3439">(H280-J280)/E280</f>
        <v>2.0671125427939967E-2</v>
      </c>
      <c r="BD280" s="2">
        <f t="shared" ref="BD280" si="3440">J280/E280</f>
        <v>3.1201698759154664E-3</v>
      </c>
      <c r="BE280" s="2">
        <f t="shared" ref="BE280" si="3441">M280/E280</f>
        <v>0.54462854088722612</v>
      </c>
      <c r="BF280" s="2">
        <f t="shared" ref="BF280" si="3442">N280/E280</f>
        <v>0.40718216880696839</v>
      </c>
      <c r="BG280" s="2">
        <f t="shared" ref="BG280" si="3443">O280/E280</f>
        <v>2.4397995001950105E-2</v>
      </c>
      <c r="BH280" s="2">
        <f t="shared" ref="BH280" si="3444">I280/G280</f>
        <v>3.6365946632782718E-2</v>
      </c>
      <c r="BI280" s="2">
        <f t="shared" ref="BI280" si="3445">J280/G280</f>
        <v>5.489199491740788E-3</v>
      </c>
      <c r="BJ280" s="2">
        <f t="shared" ref="BJ280" si="3446">M280/G280</f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ref="Q281" si="3447">H281+L281</f>
        <v>1615</v>
      </c>
      <c r="R281">
        <f t="shared" ref="R281" si="3448">Q281+N281+O281</f>
        <v>32542</v>
      </c>
      <c r="Z281">
        <f t="shared" ref="Z281" si="3449">N281</f>
        <v>29204</v>
      </c>
      <c r="AA281">
        <f t="shared" ref="AA281" si="3450">M281</f>
        <v>37925</v>
      </c>
      <c r="AB281">
        <f t="shared" ref="AB281" si="3451">H281</f>
        <v>1615</v>
      </c>
      <c r="AC281">
        <f t="shared" ref="AC281" si="3452">O281</f>
        <v>1723</v>
      </c>
      <c r="AE281" s="3">
        <f t="shared" ref="AE281" si="3453">B281-B280</f>
        <v>10875</v>
      </c>
      <c r="AF281" s="3">
        <f t="shared" ref="AF281" si="3454">E281-E280</f>
        <v>1240</v>
      </c>
      <c r="AG281" s="3">
        <f t="shared" ref="AG281" si="3455">G281-G280</f>
        <v>190</v>
      </c>
      <c r="AH281" s="3">
        <f t="shared" ref="AH281" si="3456">H281-H280</f>
        <v>-32</v>
      </c>
      <c r="AI281" s="3">
        <f t="shared" ref="AI281" si="3457">J281-J280</f>
        <v>-1</v>
      </c>
      <c r="AJ281" s="3">
        <f t="shared" ref="AJ281" si="3458">M281-M280</f>
        <v>222</v>
      </c>
      <c r="AK281" s="3">
        <f t="shared" ref="AK281" si="3459">N281-N280</f>
        <v>1016</v>
      </c>
      <c r="AL281" s="3">
        <f t="shared" ref="AL281" si="3460">O281-O280</f>
        <v>34</v>
      </c>
      <c r="AM281" s="3"/>
      <c r="AN281" s="3">
        <f t="shared" ref="AN281" si="3461">AE281-AF281</f>
        <v>9635</v>
      </c>
      <c r="AO281" s="3">
        <f t="shared" ref="AO281" si="3462">AF281</f>
        <v>1240</v>
      </c>
      <c r="AQ281" s="6">
        <f t="shared" ref="AQ281" si="3463">(B281-B280)/B280</f>
        <v>1.0844213278502332E-2</v>
      </c>
      <c r="AR281" s="6">
        <f t="shared" ref="AR281" si="3464">(E281-E280)/E280</f>
        <v>1.79120863246999E-2</v>
      </c>
      <c r="AS281" s="6">
        <f t="shared" ref="AS281" si="3465">(G281-G280)/G280</f>
        <v>4.8284625158831005E-3</v>
      </c>
      <c r="AT281" s="6">
        <f t="shared" ref="AT281" si="3466">(H281-H280)/H280</f>
        <v>-1.9429265330904676E-2</v>
      </c>
      <c r="AU281" s="6">
        <f t="shared" ref="AU281" si="3467">(J281-J280)/J280</f>
        <v>-4.6296296296296294E-3</v>
      </c>
      <c r="AV281" s="6">
        <f t="shared" ref="AV281" si="3468">(M281-M280)/M280</f>
        <v>5.8881256133464181E-3</v>
      </c>
      <c r="AW281" s="6">
        <f t="shared" ref="AW281" si="3469">(N281-N280)/N280</f>
        <v>3.6043706541790836E-2</v>
      </c>
      <c r="AX281" s="6">
        <f t="shared" ref="AX281" si="3470">(O281-O280)/O280</f>
        <v>2.0130254588513915E-2</v>
      </c>
      <c r="AZ281" s="2">
        <f t="shared" ref="AZ281" si="3471">E281/B281</f>
        <v>6.9513689265414111E-2</v>
      </c>
      <c r="BA281" s="17">
        <f t="shared" ref="BA281" si="3472">AF281/AE281</f>
        <v>0.11402298850574713</v>
      </c>
      <c r="BB281" s="2">
        <f t="shared" ref="BB281" si="3473">H281/E281</f>
        <v>2.2918529240637461E-2</v>
      </c>
      <c r="BC281" s="2">
        <f t="shared" ref="BC281" si="3474">(H281-J281)/E281</f>
        <v>1.9867455688478294E-2</v>
      </c>
      <c r="BD281" s="2">
        <f t="shared" ref="BD281" si="3475">J281/E281</f>
        <v>3.0510735521591665E-3</v>
      </c>
      <c r="BE281" s="2">
        <f t="shared" ref="BE281" si="3476">M281/E281</f>
        <v>0.53819518356109952</v>
      </c>
      <c r="BF281" s="2">
        <f t="shared" ref="BF281" si="3477">N281/E281</f>
        <v>0.41443512566165724</v>
      </c>
      <c r="BG281" s="2">
        <f t="shared" ref="BG281" si="3478">O281/E281</f>
        <v>2.4451161536605787E-2</v>
      </c>
      <c r="BH281" s="2">
        <f t="shared" ref="BH281" si="3479">I281/G281</f>
        <v>3.5407182599898834E-2</v>
      </c>
      <c r="BI281" s="2">
        <f t="shared" ref="BI281" si="3480">J281/G281</f>
        <v>5.4375316135558925E-3</v>
      </c>
      <c r="BJ281" s="2">
        <f t="shared" ref="BJ281" si="3481">M281/G281</f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ref="Q282" si="3482">H282+L282</f>
        <v>1580</v>
      </c>
      <c r="R282">
        <f t="shared" ref="R282" si="3483">Q282+N282+O282</f>
        <v>33323</v>
      </c>
      <c r="Z282">
        <f t="shared" ref="Z282" si="3484">N282</f>
        <v>29984</v>
      </c>
      <c r="AA282">
        <f t="shared" ref="AA282" si="3485">M282</f>
        <v>38166</v>
      </c>
      <c r="AB282">
        <f t="shared" ref="AB282" si="3486">H282</f>
        <v>1580</v>
      </c>
      <c r="AC282">
        <f t="shared" ref="AC282" si="3487">O282</f>
        <v>1759</v>
      </c>
      <c r="AE282" s="3">
        <f t="shared" ref="AE282" si="3488">B282-B281</f>
        <v>8132</v>
      </c>
      <c r="AF282" s="3">
        <f t="shared" ref="AF282" si="3489">E282-E281</f>
        <v>1022</v>
      </c>
      <c r="AG282" s="3">
        <f t="shared" ref="AG282" si="3490">G282-G281</f>
        <v>206</v>
      </c>
      <c r="AH282" s="3">
        <f t="shared" ref="AH282" si="3491">H282-H281</f>
        <v>-35</v>
      </c>
      <c r="AI282" s="3">
        <f t="shared" ref="AI282" si="3492">J282-J281</f>
        <v>-2</v>
      </c>
      <c r="AJ282" s="3">
        <f t="shared" ref="AJ282" si="3493">M282-M281</f>
        <v>241</v>
      </c>
      <c r="AK282" s="3">
        <f t="shared" ref="AK282" si="3494">N282-N281</f>
        <v>780</v>
      </c>
      <c r="AL282" s="3">
        <f t="shared" ref="AL282" si="3495">O282-O281</f>
        <v>36</v>
      </c>
      <c r="AM282" s="3"/>
      <c r="AN282" s="3">
        <f t="shared" ref="AN282" si="3496">AE282-AF282</f>
        <v>7110</v>
      </c>
      <c r="AO282" s="3">
        <f t="shared" ref="AO282" si="3497">AF282</f>
        <v>1022</v>
      </c>
      <c r="AQ282" s="6">
        <f t="shared" ref="AQ282" si="3498">(B282-B281)/B281</f>
        <v>8.0219864774482737E-3</v>
      </c>
      <c r="AR282" s="6">
        <f t="shared" ref="AR282" si="3499">(E282-E281)/E281</f>
        <v>1.4503242652589156E-2</v>
      </c>
      <c r="AS282" s="6">
        <f t="shared" ref="AS282" si="3500">(G282-G281)/G281</f>
        <v>5.2099140111279713E-3</v>
      </c>
      <c r="AT282" s="6">
        <f t="shared" ref="AT282" si="3501">(H282-H281)/H281</f>
        <v>-2.1671826625386997E-2</v>
      </c>
      <c r="AU282" s="6">
        <f t="shared" ref="AU282" si="3502">(J282-J281)/J281</f>
        <v>-9.3023255813953487E-3</v>
      </c>
      <c r="AV282" s="6">
        <f t="shared" ref="AV282" si="3503">(M282-M281)/M281</f>
        <v>6.3546473302570862E-3</v>
      </c>
      <c r="AW282" s="6">
        <f t="shared" ref="AW282" si="3504">(N282-N281)/N281</f>
        <v>2.6708670045199289E-2</v>
      </c>
      <c r="AX282" s="6">
        <f t="shared" ref="AX282" si="3505">(O282-O281)/O281</f>
        <v>2.0893789901334881E-2</v>
      </c>
      <c r="AZ282" s="2">
        <f t="shared" ref="AZ282" si="3506">E282/B282</f>
        <v>6.9960639861583837E-2</v>
      </c>
      <c r="BA282" s="17">
        <f t="shared" ref="BA282" si="3507">AF282/AE282</f>
        <v>0.12567634038366945</v>
      </c>
      <c r="BB282" s="2">
        <f t="shared" ref="BB282" si="3508">H282/E282</f>
        <v>2.2101302298255677E-2</v>
      </c>
      <c r="BC282" s="2">
        <f t="shared" ref="BC282" si="3509">(H282-J282)/E282</f>
        <v>1.9121822937794627E-2</v>
      </c>
      <c r="BD282" s="2">
        <f t="shared" ref="BD282" si="3510">J282/E282</f>
        <v>2.9794793604610501E-3</v>
      </c>
      <c r="BE282" s="2">
        <f t="shared" ref="BE282" si="3511">M282/E282</f>
        <v>0.53387234399697858</v>
      </c>
      <c r="BF282" s="2">
        <f t="shared" ref="BF282" si="3512">N282/E282</f>
        <v>0.41942116969044191</v>
      </c>
      <c r="BG282" s="2">
        <f t="shared" ref="BG282" si="3513">O282/E282</f>
        <v>2.4605184014323881E-2</v>
      </c>
      <c r="BH282" s="2">
        <f t="shared" ref="BH282" si="3514">I282/G282</f>
        <v>3.4393398077793992E-2</v>
      </c>
      <c r="BI282" s="2">
        <f t="shared" ref="BI282" si="3515">J282/G282</f>
        <v>5.3590298394807024E-3</v>
      </c>
      <c r="BJ282" s="2">
        <f t="shared" ref="BJ282" si="3516">M282/G282</f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ref="Q283" si="3517">H283+L283</f>
        <v>1592</v>
      </c>
      <c r="R283">
        <f t="shared" ref="R283" si="3518">Q283+N283+O283</f>
        <v>33753</v>
      </c>
      <c r="Z283">
        <f t="shared" ref="Z283" si="3519">N283</f>
        <v>30368</v>
      </c>
      <c r="AA283">
        <f t="shared" ref="AA283" si="3520">M283</f>
        <v>38654</v>
      </c>
      <c r="AB283">
        <f t="shared" ref="AB283" si="3521">H283</f>
        <v>1592</v>
      </c>
      <c r="AC283">
        <f t="shared" ref="AC283" si="3522">O283</f>
        <v>1793</v>
      </c>
      <c r="AE283" s="3">
        <f t="shared" ref="AE283" si="3523">B283-B282</f>
        <v>8386</v>
      </c>
      <c r="AF283" s="3">
        <f t="shared" ref="AF283" si="3524">E283-E282</f>
        <v>918</v>
      </c>
      <c r="AG283" s="3">
        <f t="shared" ref="AG283" si="3525">G283-G282</f>
        <v>500</v>
      </c>
      <c r="AH283" s="3">
        <f t="shared" ref="AH283" si="3526">H283-H282</f>
        <v>12</v>
      </c>
      <c r="AI283" s="3">
        <f t="shared" ref="AI283" si="3527">J283-J282</f>
        <v>-8</v>
      </c>
      <c r="AJ283" s="3">
        <f t="shared" ref="AJ283" si="3528">M283-M282</f>
        <v>488</v>
      </c>
      <c r="AK283" s="3">
        <f t="shared" ref="AK283" si="3529">N283-N282</f>
        <v>384</v>
      </c>
      <c r="AL283" s="3">
        <f t="shared" ref="AL283" si="3530">O283-O282</f>
        <v>34</v>
      </c>
      <c r="AM283" s="3"/>
      <c r="AN283" s="3">
        <f t="shared" ref="AN283" si="3531">AE283-AF283</f>
        <v>7468</v>
      </c>
      <c r="AO283" s="3">
        <f t="shared" ref="AO283" si="3532">AF283</f>
        <v>918</v>
      </c>
      <c r="AQ283" s="6">
        <f t="shared" ref="AQ283" si="3533">(B283-B282)/B282</f>
        <v>8.2067160805052823E-3</v>
      </c>
      <c r="AR283" s="6">
        <f t="shared" ref="AR283" si="3534">(E283-E282)/E282</f>
        <v>1.2841136398606779E-2</v>
      </c>
      <c r="AS283" s="6">
        <f t="shared" ref="AS283" si="3535">(G283-G282)/G282</f>
        <v>1.2579882252302119E-2</v>
      </c>
      <c r="AT283" s="6">
        <f t="shared" ref="AT283" si="3536">(H283-H282)/H282</f>
        <v>7.5949367088607592E-3</v>
      </c>
      <c r="AU283" s="6">
        <f t="shared" ref="AU283" si="3537">(J283-J282)/J282</f>
        <v>-3.7558685446009391E-2</v>
      </c>
      <c r="AV283" s="6">
        <f t="shared" ref="AV283" si="3538">(M283-M282)/M282</f>
        <v>1.2786249541476707E-2</v>
      </c>
      <c r="AW283" s="6">
        <f t="shared" ref="AW283" si="3539">(N283-N282)/N282</f>
        <v>1.2806830309498399E-2</v>
      </c>
      <c r="AX283" s="6">
        <f t="shared" ref="AX283" si="3540">(O283-O282)/O282</f>
        <v>1.9329164297896533E-2</v>
      </c>
      <c r="AZ283" s="2">
        <f t="shared" ref="AZ283" si="3541">E283/B283</f>
        <v>7.0282227692403262E-2</v>
      </c>
      <c r="BA283" s="17">
        <f t="shared" ref="BA283" si="3542">AF283/AE283</f>
        <v>0.10946816122108276</v>
      </c>
      <c r="BB283" s="2">
        <f t="shared" ref="BB283" si="3543">H283/E283</f>
        <v>2.1986824478296297E-2</v>
      </c>
      <c r="BC283" s="2">
        <f t="shared" ref="BC283" si="3544">(H283-J283)/E283</f>
        <v>1.9155606502133771E-2</v>
      </c>
      <c r="BD283" s="2">
        <f t="shared" ref="BD283" si="3545">J283/E283</f>
        <v>2.8312179761625258E-3</v>
      </c>
      <c r="BE283" s="2">
        <f t="shared" ref="BE283" si="3546">M283/E283</f>
        <v>0.53384341292968907</v>
      </c>
      <c r="BF283" s="2">
        <f t="shared" ref="BF283" si="3547">N283/E283</f>
        <v>0.41940696341513944</v>
      </c>
      <c r="BG283" s="2">
        <f t="shared" ref="BG283" si="3548">O283/E283</f>
        <v>2.4762799176875162E-2</v>
      </c>
      <c r="BH283" s="2">
        <f t="shared" ref="BH283" si="3549">I283/G283</f>
        <v>3.4463052228792923E-2</v>
      </c>
      <c r="BI283" s="2">
        <f t="shared" ref="BI283" si="3550">J283/G283</f>
        <v>5.0936739054812897E-3</v>
      </c>
      <c r="BJ283" s="2">
        <f t="shared" ref="BJ283" si="3551">M283/G283</f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ref="Q284" si="3552">H284+L284</f>
        <v>1573</v>
      </c>
      <c r="R284">
        <f t="shared" ref="R284" si="3553">Q284+N284+O284</f>
        <v>35573</v>
      </c>
      <c r="Z284">
        <f t="shared" ref="Z284" si="3554">N284</f>
        <v>32171</v>
      </c>
      <c r="AA284">
        <f t="shared" ref="AA284" si="3555">M284</f>
        <v>37982</v>
      </c>
      <c r="AB284">
        <f t="shared" ref="AB284" si="3556">H284</f>
        <v>1573</v>
      </c>
      <c r="AC284">
        <f t="shared" ref="AC284" si="3557">O284</f>
        <v>1829</v>
      </c>
      <c r="AE284" s="3">
        <f t="shared" ref="AE284" si="3558">B284-B283</f>
        <v>9966</v>
      </c>
      <c r="AF284" s="3">
        <f t="shared" ref="AF284" si="3559">E284-E283</f>
        <v>1148</v>
      </c>
      <c r="AG284" s="3">
        <f t="shared" ref="AG284" si="3560">G284-G283</f>
        <v>-691</v>
      </c>
      <c r="AH284" s="3">
        <f t="shared" ref="AH284" si="3561">H284-H283</f>
        <v>-19</v>
      </c>
      <c r="AI284" s="3">
        <f t="shared" ref="AI284" si="3562">J284-J283</f>
        <v>-6</v>
      </c>
      <c r="AJ284" s="3">
        <f t="shared" ref="AJ284" si="3563">M284-M283</f>
        <v>-672</v>
      </c>
      <c r="AK284" s="3">
        <f t="shared" ref="AK284" si="3564">N284-N283</f>
        <v>1803</v>
      </c>
      <c r="AL284" s="3">
        <f t="shared" ref="AL284" si="3565">O284-O283</f>
        <v>36</v>
      </c>
      <c r="AM284" s="3"/>
      <c r="AN284" s="3">
        <f t="shared" ref="AN284" si="3566">AE284-AF284</f>
        <v>8818</v>
      </c>
      <c r="AO284" s="3">
        <f t="shared" ref="AO284" si="3567">AF284</f>
        <v>1148</v>
      </c>
      <c r="AQ284" s="6">
        <f t="shared" ref="AQ284" si="3568">(B284-B283)/B283</f>
        <v>9.6735492588077253E-3</v>
      </c>
      <c r="AR284" s="6">
        <f t="shared" ref="AR284" si="3569">(E284-E283)/E283</f>
        <v>1.5854820666510144E-2</v>
      </c>
      <c r="AS284" s="6">
        <f t="shared" ref="AS284" si="3570">(G284-G283)/G283</f>
        <v>-1.7169408139939373E-2</v>
      </c>
      <c r="AT284" s="6">
        <f t="shared" ref="AT284" si="3571">(H284-H283)/H283</f>
        <v>-1.193467336683417E-2</v>
      </c>
      <c r="AU284" s="6">
        <f t="shared" ref="AU284" si="3572">(J284-J283)/J283</f>
        <v>-2.9268292682926831E-2</v>
      </c>
      <c r="AV284" s="6">
        <f t="shared" ref="AV284" si="3573">(M284-M283)/M283</f>
        <v>-1.7385005432814196E-2</v>
      </c>
      <c r="AW284" s="6">
        <f t="shared" ref="AW284" si="3574">(N284-N283)/N283</f>
        <v>5.9371707060063221E-2</v>
      </c>
      <c r="AX284" s="6">
        <f t="shared" ref="AX284" si="3575">(O284-O283)/O283</f>
        <v>2.0078081427774678E-2</v>
      </c>
      <c r="AZ284" s="2">
        <f t="shared" ref="AZ284" si="3576">E284/B284</f>
        <v>7.0712498966542914E-2</v>
      </c>
      <c r="BA284" s="17">
        <f t="shared" ref="BA284" si="3577">AF284/AE284</f>
        <v>0.11519165161549268</v>
      </c>
      <c r="BB284" s="2">
        <f t="shared" ref="BB284" si="3578">H284/E284</f>
        <v>2.1385357895452383E-2</v>
      </c>
      <c r="BC284" s="2">
        <f t="shared" ref="BC284" si="3579">(H284-J284)/E284</f>
        <v>1.8679899395010538E-2</v>
      </c>
      <c r="BD284" s="2">
        <f t="shared" ref="BD284" si="3580">J284/E284</f>
        <v>2.7054585004418464E-3</v>
      </c>
      <c r="BE284" s="2">
        <f t="shared" ref="BE284" si="3581">M284/E284</f>
        <v>0.51637550132553867</v>
      </c>
      <c r="BF284" s="2">
        <f t="shared" ref="BF284" si="3582">N284/E284</f>
        <v>0.43737339405886749</v>
      </c>
      <c r="BG284" s="2">
        <f t="shared" ref="BG284" si="3583">O284/E284</f>
        <v>2.4865746720141392E-2</v>
      </c>
      <c r="BH284" s="2">
        <f t="shared" ref="BH284" si="3584">I284/G284</f>
        <v>3.4736442927569208E-2</v>
      </c>
      <c r="BI284" s="2">
        <f t="shared" ref="BI284" si="3585">J284/G284</f>
        <v>5.0309695360889898E-3</v>
      </c>
      <c r="BJ284" s="2">
        <f t="shared" ref="BJ284" si="3586">M284/G284</f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ref="Q285" si="3587">H285+L285</f>
        <v>1572</v>
      </c>
      <c r="R285">
        <f t="shared" ref="R285" si="3588">Q285+N285+O285</f>
        <v>37233</v>
      </c>
      <c r="Z285">
        <f t="shared" ref="Z285" si="3589">N285</f>
        <v>33798</v>
      </c>
      <c r="AA285">
        <f t="shared" ref="AA285" si="3590">M285</f>
        <v>37075</v>
      </c>
      <c r="AB285">
        <f t="shared" ref="AB285" si="3591">H285</f>
        <v>1572</v>
      </c>
      <c r="AC285">
        <f t="shared" ref="AC285" si="3592">O285</f>
        <v>1863</v>
      </c>
      <c r="AE285" s="3">
        <f t="shared" ref="AE285" si="3593">B285-B284</f>
        <v>7013</v>
      </c>
      <c r="AF285" s="3">
        <f t="shared" ref="AF285" si="3594">E285-E284</f>
        <v>753</v>
      </c>
      <c r="AG285" s="3">
        <f t="shared" ref="AG285" si="3595">G285-G284</f>
        <v>-908</v>
      </c>
      <c r="AH285" s="3">
        <f t="shared" ref="AH285" si="3596">H285-H284</f>
        <v>-1</v>
      </c>
      <c r="AI285" s="3">
        <f t="shared" ref="AI285" si="3597">J285-J284</f>
        <v>-1</v>
      </c>
      <c r="AJ285" s="3">
        <f t="shared" ref="AJ285" si="3598">M285-M284</f>
        <v>-907</v>
      </c>
      <c r="AK285" s="3">
        <f t="shared" ref="AK285" si="3599">N285-N284</f>
        <v>1627</v>
      </c>
      <c r="AL285" s="3">
        <f t="shared" ref="AL285" si="3600">O285-O284</f>
        <v>34</v>
      </c>
      <c r="AM285" s="3"/>
      <c r="AN285" s="3">
        <f t="shared" ref="AN285" si="3601">AE285-AF285</f>
        <v>6260</v>
      </c>
      <c r="AO285" s="3">
        <f t="shared" ref="AO285" si="3602">AF285</f>
        <v>753</v>
      </c>
      <c r="AQ285" s="6">
        <f t="shared" ref="AQ285" si="3603">(B285-B284)/B284</f>
        <v>6.7419856604223425E-3</v>
      </c>
      <c r="AR285" s="6">
        <f t="shared" ref="AR285" si="3604">(E285-E284)/E284</f>
        <v>1.0237237441370403E-2</v>
      </c>
      <c r="AS285" s="6">
        <f t="shared" ref="AS285" si="3605">(G285-G284)/G284</f>
        <v>-2.2955378586777903E-2</v>
      </c>
      <c r="AT285" s="6">
        <f t="shared" ref="AT285" si="3606">(H285-H284)/H284</f>
        <v>-6.3572790845518119E-4</v>
      </c>
      <c r="AU285" s="6">
        <f t="shared" ref="AU285" si="3607">(J285-J284)/J284</f>
        <v>-5.0251256281407036E-3</v>
      </c>
      <c r="AV285" s="6">
        <f t="shared" ref="AV285" si="3608">(M285-M284)/M284</f>
        <v>-2.3879732504870729E-2</v>
      </c>
      <c r="AW285" s="6">
        <f t="shared" ref="AW285" si="3609">(N285-N284)/N284</f>
        <v>5.0573497870753166E-2</v>
      </c>
      <c r="AX285" s="6">
        <f t="shared" ref="AX285" si="3610">(O285-O284)/O284</f>
        <v>1.8589393110989613E-2</v>
      </c>
      <c r="AZ285" s="2">
        <f t="shared" ref="AZ285" si="3611">E285/B285</f>
        <v>7.0958001778056196E-2</v>
      </c>
      <c r="BA285" s="17">
        <f t="shared" ref="BA285" si="3612">AF285/AE285</f>
        <v>0.10737202338514187</v>
      </c>
      <c r="BB285" s="2">
        <f t="shared" ref="BB285" si="3613">H285/E285</f>
        <v>2.1155191903967273E-2</v>
      </c>
      <c r="BC285" s="2">
        <f t="shared" ref="BC285" si="3614">(H285-J285)/E285</f>
        <v>1.8490606664154599E-2</v>
      </c>
      <c r="BD285" s="2">
        <f t="shared" ref="BD285" si="3615">J285/E285</f>
        <v>2.6645852398126716E-3</v>
      </c>
      <c r="BE285" s="2">
        <f t="shared" ref="BE285" si="3616">M285/E285</f>
        <v>0.49893685740431715</v>
      </c>
      <c r="BF285" s="2">
        <f t="shared" ref="BF285" si="3617">N285/E285</f>
        <v>0.45483662593529633</v>
      </c>
      <c r="BG285" s="2">
        <f t="shared" ref="BG285" si="3618">O285/E285</f>
        <v>2.5071324756419228E-2</v>
      </c>
      <c r="BH285" s="2">
        <f t="shared" ref="BH285" si="3619">I285/G285</f>
        <v>3.5552565529019073E-2</v>
      </c>
      <c r="BI285" s="2">
        <f t="shared" ref="BI285" si="3620">J285/G285</f>
        <v>5.1232954692472894E-3</v>
      </c>
      <c r="BJ285" s="2">
        <f t="shared" ref="BJ285" si="3621">M285/G285</f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ref="Q286" si="3622">H286+L286</f>
        <v>1539</v>
      </c>
      <c r="R286">
        <f t="shared" ref="R286" si="3623">Q286+N286+O286</f>
        <v>39937</v>
      </c>
      <c r="Z286">
        <f t="shared" ref="Z286" si="3624">N286</f>
        <v>36503</v>
      </c>
      <c r="AA286">
        <f t="shared" ref="AA286" si="3625">M286</f>
        <v>35430</v>
      </c>
      <c r="AB286">
        <f t="shared" ref="AB286" si="3626">H286</f>
        <v>1539</v>
      </c>
      <c r="AC286">
        <f t="shared" ref="AC286" si="3627">O286</f>
        <v>1895</v>
      </c>
      <c r="AE286" s="3">
        <f t="shared" ref="AE286" si="3628">B286-B285</f>
        <v>9526</v>
      </c>
      <c r="AF286" s="3">
        <f t="shared" ref="AF286" si="3629">E286-E285</f>
        <v>1059</v>
      </c>
      <c r="AG286" s="3">
        <f t="shared" ref="AG286" si="3630">G286-G285</f>
        <v>-1678</v>
      </c>
      <c r="AH286" s="3">
        <f t="shared" ref="AH286" si="3631">H286-H285</f>
        <v>-33</v>
      </c>
      <c r="AI286" s="3">
        <f t="shared" ref="AI286" si="3632">J286-J285</f>
        <v>-1</v>
      </c>
      <c r="AJ286" s="3">
        <f t="shared" ref="AJ286" si="3633">M286-M285</f>
        <v>-1645</v>
      </c>
      <c r="AK286" s="3">
        <f t="shared" ref="AK286" si="3634">N286-N285</f>
        <v>2705</v>
      </c>
      <c r="AL286" s="3">
        <f t="shared" ref="AL286" si="3635">O286-O285</f>
        <v>32</v>
      </c>
      <c r="AM286" s="3"/>
      <c r="AN286" s="3">
        <f t="shared" ref="AN286" si="3636">AE286-AF286</f>
        <v>8467</v>
      </c>
      <c r="AO286" s="3">
        <f t="shared" ref="AO286" si="3637">AF286</f>
        <v>1059</v>
      </c>
      <c r="AQ286" s="6">
        <f t="shared" ref="AQ286" si="3638">(B286-B285)/B285</f>
        <v>9.0965431035388289E-3</v>
      </c>
      <c r="AR286" s="6">
        <f t="shared" ref="AR286" si="3639">(E286-E285)/E285</f>
        <v>1.425149378263444E-2</v>
      </c>
      <c r="AS286" s="6">
        <f t="shared" ref="AS286" si="3640">(G286-G285)/G285</f>
        <v>-4.3418635340388645E-2</v>
      </c>
      <c r="AT286" s="6">
        <f t="shared" ref="AT286" si="3641">(H286-H285)/H285</f>
        <v>-2.0992366412213741E-2</v>
      </c>
      <c r="AU286" s="6">
        <f t="shared" ref="AU286" si="3642">(J286-J285)/J285</f>
        <v>-5.0505050505050509E-3</v>
      </c>
      <c r="AV286" s="6">
        <f t="shared" ref="AV286" si="3643">(M286-M285)/M285</f>
        <v>-4.4369521240728252E-2</v>
      </c>
      <c r="AW286" s="6">
        <f t="shared" ref="AW286" si="3644">(N286-N285)/N285</f>
        <v>8.0034321557488602E-2</v>
      </c>
      <c r="AX286" s="6">
        <f t="shared" ref="AX286" si="3645">(O286-O285)/O285</f>
        <v>1.7176596886741814E-2</v>
      </c>
      <c r="AZ286" s="2">
        <f t="shared" ref="AZ286" si="3646">E286/B286</f>
        <v>7.1320489393292746E-2</v>
      </c>
      <c r="BA286" s="17">
        <f t="shared" ref="BA286" si="3647">AF286/AE286</f>
        <v>0.11116943103086289</v>
      </c>
      <c r="BB286" s="2">
        <f t="shared" ref="BB286" si="3648">H286/E286</f>
        <v>2.0420077752862659E-2</v>
      </c>
      <c r="BC286" s="2">
        <f t="shared" ref="BC286" si="3649">(H286-J286)/E286</f>
        <v>1.7806201653243463E-2</v>
      </c>
      <c r="BD286" s="2">
        <f t="shared" ref="BD286" si="3650">J286/E286</f>
        <v>2.6138760996191968E-3</v>
      </c>
      <c r="BE286" s="2">
        <f t="shared" ref="BE286" si="3651">M286/E286</f>
        <v>0.47009964573354385</v>
      </c>
      <c r="BF286" s="2">
        <f t="shared" ref="BF286" si="3652">N286/E286</f>
        <v>0.48433664601218041</v>
      </c>
      <c r="BG286" s="2">
        <f t="shared" ref="BG286" si="3653">O286/E286</f>
        <v>2.5143630501413085E-2</v>
      </c>
      <c r="BH286" s="2">
        <f t="shared" ref="BH286" si="3654">I286/G286</f>
        <v>3.6300684357164111E-2</v>
      </c>
      <c r="BI286" s="2">
        <f t="shared" ref="BI286" si="3655">J286/G286</f>
        <v>5.3287889853661178E-3</v>
      </c>
      <c r="BJ286" s="2">
        <f t="shared" ref="BJ286" si="3656">M286/G286</f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ref="Q287" si="3657">H287+L287</f>
        <v>1477</v>
      </c>
      <c r="R287">
        <f t="shared" ref="R287" si="3658">Q287+N287+O287</f>
        <v>41433</v>
      </c>
      <c r="Z287">
        <f t="shared" ref="Z287" si="3659">N287</f>
        <v>38033</v>
      </c>
      <c r="AA287">
        <f t="shared" ref="AA287" si="3660">M287</f>
        <v>34933</v>
      </c>
      <c r="AB287">
        <f t="shared" ref="AB287" si="3661">H287</f>
        <v>1477</v>
      </c>
      <c r="AC287">
        <f t="shared" ref="AC287" si="3662">O287</f>
        <v>1923</v>
      </c>
      <c r="AE287" s="3">
        <f t="shared" ref="AE287" si="3663">B287-B286</f>
        <v>9534</v>
      </c>
      <c r="AF287" s="3">
        <f t="shared" ref="AF287" si="3664">E287-E286</f>
        <v>999</v>
      </c>
      <c r="AG287" s="3">
        <f t="shared" ref="AG287" si="3665">G287-G286</f>
        <v>-559</v>
      </c>
      <c r="AH287" s="3">
        <f t="shared" ref="AH287" si="3666">H287-H286</f>
        <v>-62</v>
      </c>
      <c r="AI287" s="3">
        <f t="shared" ref="AI287" si="3667">J287-J286</f>
        <v>0</v>
      </c>
      <c r="AJ287" s="3">
        <f t="shared" ref="AJ287" si="3668">M287-M286</f>
        <v>-497</v>
      </c>
      <c r="AK287" s="3">
        <f t="shared" ref="AK287" si="3669">N287-N286</f>
        <v>1530</v>
      </c>
      <c r="AL287" s="3">
        <f t="shared" ref="AL287" si="3670">O287-O286</f>
        <v>28</v>
      </c>
      <c r="AM287" s="3"/>
      <c r="AN287" s="3">
        <f t="shared" ref="AN287" si="3671">AE287-AF287</f>
        <v>8535</v>
      </c>
      <c r="AO287" s="3">
        <f t="shared" ref="AO287" si="3672">AF287</f>
        <v>999</v>
      </c>
      <c r="AQ287" s="6">
        <f t="shared" ref="AQ287" si="3673">(B287-B286)/B286</f>
        <v>9.0221124082908045E-3</v>
      </c>
      <c r="AR287" s="6">
        <f t="shared" ref="AR287" si="3674">(E287-E286)/E286</f>
        <v>1.3255138190454709E-2</v>
      </c>
      <c r="AS287" s="6">
        <f t="shared" ref="AS287" si="3675">(G287-G286)/G286</f>
        <v>-1.5120776867104871E-2</v>
      </c>
      <c r="AT287" s="6">
        <f t="shared" ref="AT287" si="3676">(H287-H286)/H286</f>
        <v>-4.028589993502274E-2</v>
      </c>
      <c r="AU287" s="6">
        <f t="shared" ref="AU287" si="3677">(J287-J286)/J286</f>
        <v>0</v>
      </c>
      <c r="AV287" s="6">
        <f t="shared" ref="AV287" si="3678">(M287-M286)/M286</f>
        <v>-1.4027660174992945E-2</v>
      </c>
      <c r="AW287" s="6">
        <f t="shared" ref="AW287" si="3679">(N287-N286)/N286</f>
        <v>4.1914363203024406E-2</v>
      </c>
      <c r="AX287" s="6">
        <f t="shared" ref="AX287" si="3680">(O287-O286)/O286</f>
        <v>1.4775725593667546E-2</v>
      </c>
      <c r="AZ287" s="2">
        <f t="shared" ref="AZ287" si="3681">E287/B287</f>
        <v>7.1619691429289548E-2</v>
      </c>
      <c r="BA287" s="17">
        <f t="shared" ref="BA287" si="3682">AF287/AE287</f>
        <v>0.10478288231592196</v>
      </c>
      <c r="BB287" s="2">
        <f t="shared" ref="BB287" si="3683">H287/E287</f>
        <v>1.9341068014561456E-2</v>
      </c>
      <c r="BC287" s="2">
        <f t="shared" ref="BC287" si="3684">(H287-J287)/E287</f>
        <v>1.6761385957101329E-2</v>
      </c>
      <c r="BD287" s="2">
        <f t="shared" ref="BD287" si="3685">J287/E287</f>
        <v>2.5796820574601263E-3</v>
      </c>
      <c r="BE287" s="2">
        <f t="shared" ref="BE287" si="3686">M287/E287</f>
        <v>0.45744179346829739</v>
      </c>
      <c r="BF287" s="2">
        <f t="shared" ref="BF287" si="3687">N287/E287</f>
        <v>0.49803577508315217</v>
      </c>
      <c r="BG287" s="2">
        <f t="shared" ref="BG287" si="3688">O287/E287</f>
        <v>2.5181363433988947E-2</v>
      </c>
      <c r="BH287" s="2">
        <f t="shared" ref="BH287" si="3689">I287/G287</f>
        <v>3.5155177149134853E-2</v>
      </c>
      <c r="BI287" s="2">
        <f t="shared" ref="BI287" si="3690">J287/G287</f>
        <v>5.4106014831090364E-3</v>
      </c>
      <c r="BJ287" s="2">
        <f t="shared" ref="BJ287" si="3691">M287/G287</f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ref="Q288" si="3692">H288+L288</f>
        <v>1439</v>
      </c>
      <c r="R288">
        <f t="shared" ref="R288" si="3693">Q288+N288+O288</f>
        <v>43060</v>
      </c>
      <c r="Z288">
        <f t="shared" ref="Z288" si="3694">N288</f>
        <v>39675</v>
      </c>
      <c r="AA288">
        <f t="shared" ref="AA288" si="3695">M288</f>
        <v>34322</v>
      </c>
      <c r="AB288">
        <f t="shared" ref="AB288" si="3696">H288</f>
        <v>1439</v>
      </c>
      <c r="AC288">
        <f t="shared" ref="AC288" si="3697">O288</f>
        <v>1946</v>
      </c>
      <c r="AE288" s="3">
        <f t="shared" ref="AE288" si="3698">B288-B287</f>
        <v>9059</v>
      </c>
      <c r="AF288" s="3">
        <f t="shared" ref="AF288" si="3699">E288-E287</f>
        <v>1016</v>
      </c>
      <c r="AG288" s="3">
        <f t="shared" ref="AG288" si="3700">G288-G287</f>
        <v>-649</v>
      </c>
      <c r="AH288" s="3">
        <f t="shared" ref="AH288" si="3701">H288-H287</f>
        <v>-38</v>
      </c>
      <c r="AI288" s="3">
        <f t="shared" ref="AI288" si="3702">J288-J287</f>
        <v>-1</v>
      </c>
      <c r="AJ288" s="3">
        <f t="shared" ref="AJ288" si="3703">M288-M287</f>
        <v>-611</v>
      </c>
      <c r="AK288" s="3">
        <f t="shared" ref="AK288" si="3704">N288-N287</f>
        <v>1642</v>
      </c>
      <c r="AL288" s="3">
        <f t="shared" ref="AL288" si="3705">O288-O287</f>
        <v>23</v>
      </c>
      <c r="AM288" s="3"/>
      <c r="AN288" s="3">
        <f t="shared" ref="AN288" si="3706">AE288-AF288</f>
        <v>8043</v>
      </c>
      <c r="AO288" s="3">
        <f t="shared" ref="AO288" si="3707">AF288</f>
        <v>1016</v>
      </c>
      <c r="AQ288" s="6">
        <f t="shared" ref="AQ288" si="3708">(B288-B287)/B287</f>
        <v>8.4959639716357289E-3</v>
      </c>
      <c r="AR288" s="6">
        <f t="shared" ref="AR288" si="3709">(E288-E287)/E287</f>
        <v>1.3304350103449179E-2</v>
      </c>
      <c r="AS288" s="6">
        <f t="shared" ref="AS288" si="3710">(G288-G287)/G287</f>
        <v>-1.782477341389728E-2</v>
      </c>
      <c r="AT288" s="6">
        <f t="shared" ref="AT288" si="3711">(H288-H287)/H287</f>
        <v>-2.5727826675693975E-2</v>
      </c>
      <c r="AU288" s="6">
        <f t="shared" ref="AU288" si="3712">(J288-J287)/J287</f>
        <v>-5.076142131979695E-3</v>
      </c>
      <c r="AV288" s="6">
        <f t="shared" ref="AV288" si="3713">(M288-M287)/M287</f>
        <v>-1.749062491054304E-2</v>
      </c>
      <c r="AW288" s="6">
        <f t="shared" ref="AW288" si="3714">(N288-N287)/N287</f>
        <v>4.3173033944206345E-2</v>
      </c>
      <c r="AX288" s="6">
        <f t="shared" ref="AX288" si="3715">(O288-O287)/O287</f>
        <v>1.1960478419136765E-2</v>
      </c>
      <c r="AZ288" s="2">
        <f t="shared" ref="AZ288" si="3716">E288/B288</f>
        <v>7.1961165409688194E-2</v>
      </c>
      <c r="BA288" s="17">
        <f t="shared" ref="BA288" si="3717">AF288/AE288</f>
        <v>0.11215365934429848</v>
      </c>
      <c r="BB288" s="2">
        <f t="shared" ref="BB288" si="3718">H288/E288</f>
        <v>1.8596055930319714E-2</v>
      </c>
      <c r="BC288" s="2">
        <f t="shared" ref="BC288" si="3719">(H288-J288)/E288</f>
        <v>1.6063167144814039E-2</v>
      </c>
      <c r="BD288" s="2">
        <f t="shared" ref="BD288" si="3720">J288/E288</f>
        <v>2.5328887855056732E-3</v>
      </c>
      <c r="BE288" s="2">
        <f t="shared" ref="BE288" si="3721">M288/E288</f>
        <v>0.44353984130676383</v>
      </c>
      <c r="BF288" s="2">
        <f t="shared" ref="BF288" si="3722">N288/E288</f>
        <v>0.51271613553539586</v>
      </c>
      <c r="BG288" s="2">
        <f t="shared" ref="BG288" si="3723">O288/E288</f>
        <v>2.5147967227520614E-2</v>
      </c>
      <c r="BH288" s="2">
        <f t="shared" ref="BH288" si="3724">I288/G288</f>
        <v>3.4758535835127655E-2</v>
      </c>
      <c r="BI288" s="2">
        <f t="shared" ref="BI288" si="3725">J288/G288</f>
        <v>5.4808310729565725E-3</v>
      </c>
      <c r="BJ288" s="2">
        <f t="shared" ref="BJ288" si="3726">M288/G288</f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ref="Q289" si="3727">H289+L289</f>
        <v>1424</v>
      </c>
      <c r="R289">
        <f t="shared" ref="R289" si="3728">Q289+N289+O289</f>
        <v>43895</v>
      </c>
      <c r="Z289">
        <f t="shared" ref="Z289" si="3729">N289</f>
        <v>40504</v>
      </c>
      <c r="AA289">
        <f t="shared" ref="AA289" si="3730">M289</f>
        <v>34295</v>
      </c>
      <c r="AB289">
        <f t="shared" ref="AB289" si="3731">H289</f>
        <v>1424</v>
      </c>
      <c r="AC289">
        <f t="shared" ref="AC289" si="3732">O289</f>
        <v>1967</v>
      </c>
      <c r="AE289" s="3">
        <f t="shared" ref="AE289" si="3733">B289-B288</f>
        <v>7094</v>
      </c>
      <c r="AF289" s="3">
        <f t="shared" ref="AF289" si="3734">E289-E288</f>
        <v>808</v>
      </c>
      <c r="AG289" s="3">
        <f t="shared" ref="AG289" si="3735">G289-G288</f>
        <v>-42</v>
      </c>
      <c r="AH289" s="3">
        <f t="shared" ref="AH289" si="3736">H289-H288</f>
        <v>-15</v>
      </c>
      <c r="AI289" s="3">
        <f t="shared" ref="AI289" si="3737">J289-J288</f>
        <v>2</v>
      </c>
      <c r="AJ289" s="3">
        <f t="shared" ref="AJ289" si="3738">M289-M288</f>
        <v>-27</v>
      </c>
      <c r="AK289" s="3">
        <f t="shared" ref="AK289" si="3739">N289-N288</f>
        <v>829</v>
      </c>
      <c r="AL289" s="3">
        <f t="shared" ref="AL289" si="3740">O289-O288</f>
        <v>21</v>
      </c>
      <c r="AM289" s="3"/>
      <c r="AN289" s="3">
        <f t="shared" ref="AN289" si="3741">AE289-AF289</f>
        <v>6286</v>
      </c>
      <c r="AO289" s="3">
        <f t="shared" ref="AO289" si="3742">AF289</f>
        <v>808</v>
      </c>
      <c r="AQ289" s="6">
        <f t="shared" ref="AQ289" si="3743">(B289-B288)/B288</f>
        <v>6.5970446281606579E-3</v>
      </c>
      <c r="AR289" s="6">
        <f t="shared" ref="AR289" si="3744">(E289-E288)/E288</f>
        <v>1.0441704789227469E-2</v>
      </c>
      <c r="AS289" s="6">
        <f t="shared" ref="AS289" si="3745">(G289-G288)/G288</f>
        <v>-1.174463801347837E-3</v>
      </c>
      <c r="AT289" s="6">
        <f t="shared" ref="AT289" si="3746">(H289-H288)/H288</f>
        <v>-1.0423905489923557E-2</v>
      </c>
      <c r="AU289" s="6">
        <f t="shared" ref="AU289" si="3747">(J289-J288)/J288</f>
        <v>1.020408163265306E-2</v>
      </c>
      <c r="AV289" s="6">
        <f t="shared" ref="AV289" si="3748">(M289-M288)/M288</f>
        <v>-7.8666744362216657E-4</v>
      </c>
      <c r="AW289" s="6">
        <f t="shared" ref="AW289" si="3749">(N289-N288)/N288</f>
        <v>2.0894770006301196E-2</v>
      </c>
      <c r="AX289" s="6">
        <f t="shared" ref="AX289" si="3750">(O289-O288)/O288</f>
        <v>1.0791366906474821E-2</v>
      </c>
      <c r="AZ289" s="2">
        <f t="shared" ref="AZ289" si="3751">E289/B289</f>
        <v>7.2236018417921252E-2</v>
      </c>
      <c r="BA289" s="17">
        <f t="shared" ref="BA289" si="3752">AF289/AE289</f>
        <v>0.11389906963631238</v>
      </c>
      <c r="BB289" s="2">
        <f t="shared" ref="BB289" si="3753">H289/E289</f>
        <v>1.821204757641642E-2</v>
      </c>
      <c r="BC289" s="2">
        <f t="shared" ref="BC289" si="3754">(H289-J289)/E289</f>
        <v>1.5679754444302342E-2</v>
      </c>
      <c r="BD289" s="2">
        <f t="shared" ref="BD289" si="3755">J289/E289</f>
        <v>2.5322931321140811E-3</v>
      </c>
      <c r="BE289" s="2">
        <f t="shared" ref="BE289" si="3756">M289/E289</f>
        <v>0.4386110755851132</v>
      </c>
      <c r="BF289" s="2">
        <f t="shared" ref="BF289" si="3757">N289/E289</f>
        <v>0.51802020718761987</v>
      </c>
      <c r="BG289" s="2">
        <f t="shared" ref="BG289" si="3758">O289/E289</f>
        <v>2.5156669650850491E-2</v>
      </c>
      <c r="BH289" s="2">
        <f t="shared" ref="BH289" si="3759">I289/G289</f>
        <v>3.4323469302052129E-2</v>
      </c>
      <c r="BI289" s="2">
        <f t="shared" ref="BI289" si="3760">J289/G289</f>
        <v>5.5432682885859065E-3</v>
      </c>
      <c r="BJ289" s="2">
        <f t="shared" ref="BJ289" si="3761">M289/G289</f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ref="Q290" si="3762">H290+L290</f>
        <v>1426</v>
      </c>
      <c r="R290">
        <f t="shared" ref="R290" si="3763">Q290+N290+O290</f>
        <v>44689</v>
      </c>
      <c r="Z290">
        <f t="shared" ref="Z290" si="3764">N290</f>
        <v>41264</v>
      </c>
      <c r="AA290">
        <f t="shared" ref="AA290" si="3765">M290</f>
        <v>34415</v>
      </c>
      <c r="AB290">
        <f t="shared" ref="AB290" si="3766">H290</f>
        <v>1426</v>
      </c>
      <c r="AC290">
        <f t="shared" ref="AC290" si="3767">O290</f>
        <v>1999</v>
      </c>
      <c r="AE290" s="3">
        <f t="shared" ref="AE290" si="3768">B290-B289</f>
        <v>7091</v>
      </c>
      <c r="AF290" s="3">
        <f t="shared" ref="AF290" si="3769">E290-E289</f>
        <v>914</v>
      </c>
      <c r="AG290" s="3">
        <f t="shared" ref="AG290" si="3770">G290-G289</f>
        <v>122</v>
      </c>
      <c r="AH290" s="3">
        <f t="shared" ref="AH290" si="3771">H290-H289</f>
        <v>2</v>
      </c>
      <c r="AI290" s="3">
        <f t="shared" ref="AI290" si="3772">J290-J289</f>
        <v>-9</v>
      </c>
      <c r="AJ290" s="3">
        <f t="shared" ref="AJ290" si="3773">M290-M289</f>
        <v>120</v>
      </c>
      <c r="AK290" s="3">
        <f t="shared" ref="AK290" si="3774">N290-N289</f>
        <v>760</v>
      </c>
      <c r="AL290" s="3">
        <f t="shared" ref="AL290" si="3775">O290-O289</f>
        <v>32</v>
      </c>
      <c r="AM290" s="3"/>
      <c r="AN290" s="3">
        <f t="shared" ref="AN290" si="3776">AE290-AF290</f>
        <v>6177</v>
      </c>
      <c r="AO290" s="3">
        <f t="shared" ref="AO290" si="3777">AF290</f>
        <v>914</v>
      </c>
      <c r="AQ290" s="6">
        <f t="shared" ref="AQ290" si="3778">(B290-B289)/B289</f>
        <v>6.551037301464121E-3</v>
      </c>
      <c r="AR290" s="6">
        <f t="shared" ref="AR290" si="3779">(E290-E289)/E289</f>
        <v>1.1689474357334698E-2</v>
      </c>
      <c r="AS290" s="6">
        <f t="shared" ref="AS290" si="3780">(G290-G289)/G289</f>
        <v>3.4155491475125282E-3</v>
      </c>
      <c r="AT290" s="6">
        <f t="shared" ref="AT290" si="3781">(H290-H289)/H289</f>
        <v>1.4044943820224719E-3</v>
      </c>
      <c r="AU290" s="6">
        <f t="shared" ref="AU290" si="3782">(J290-J289)/J289</f>
        <v>-4.5454545454545456E-2</v>
      </c>
      <c r="AV290" s="6">
        <f t="shared" ref="AV290" si="3783">(M290-M289)/M289</f>
        <v>3.4990523399912525E-3</v>
      </c>
      <c r="AW290" s="6">
        <f t="shared" ref="AW290" si="3784">(N290-N289)/N289</f>
        <v>1.8763578905787084E-2</v>
      </c>
      <c r="AX290" s="6">
        <f t="shared" ref="AX290" si="3785">(O290-O289)/O289</f>
        <v>1.626842907981698E-2</v>
      </c>
      <c r="AZ290" s="2">
        <f t="shared" ref="AZ290" si="3786">E290/B290</f>
        <v>7.260478286209919E-2</v>
      </c>
      <c r="BA290" s="17">
        <f t="shared" ref="BA290" si="3787">AF290/AE290</f>
        <v>0.12889578338739247</v>
      </c>
      <c r="BB290" s="2">
        <f t="shared" ref="BB290" si="3788">H290/E290</f>
        <v>1.8026901294498382E-2</v>
      </c>
      <c r="BC290" s="2">
        <f t="shared" ref="BC290" si="3789">(H290-J290)/E290</f>
        <v>1.5637641585760517E-2</v>
      </c>
      <c r="BD290" s="2">
        <f t="shared" ref="BD290" si="3790">J290/E290</f>
        <v>2.3892597087378639E-3</v>
      </c>
      <c r="BE290" s="2">
        <f t="shared" ref="BE290" si="3791">M290/E290</f>
        <v>0.43506017394822005</v>
      </c>
      <c r="BF290" s="2">
        <f t="shared" ref="BF290" si="3792">N290/E290</f>
        <v>0.52164239482200647</v>
      </c>
      <c r="BG290" s="2">
        <f t="shared" ref="BG290" si="3793">O290/E290</f>
        <v>2.527052993527508E-2</v>
      </c>
      <c r="BH290" s="2">
        <f t="shared" ref="BH290" si="3794">I290/G290</f>
        <v>3.4513545939008398E-2</v>
      </c>
      <c r="BI290" s="2">
        <f t="shared" ref="BI290" si="3795">J290/G290</f>
        <v>5.2732903657822048E-3</v>
      </c>
      <c r="BJ290" s="2">
        <f t="shared" ref="BJ290" si="3796">M290/G290</f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ref="Q291" si="3797">H291+L291</f>
        <v>1410</v>
      </c>
      <c r="R291">
        <f t="shared" ref="R291" si="3798">Q291+N291+O291</f>
        <v>45632</v>
      </c>
      <c r="Z291">
        <f t="shared" ref="Z291" si="3799">N291</f>
        <v>42192</v>
      </c>
      <c r="AA291">
        <f t="shared" ref="AA291" si="3800">M291</f>
        <v>34559</v>
      </c>
      <c r="AB291">
        <f t="shared" ref="AB291" si="3801">H291</f>
        <v>1410</v>
      </c>
      <c r="AC291">
        <f t="shared" ref="AC291" si="3802">O291</f>
        <v>2030</v>
      </c>
      <c r="AE291" s="3">
        <f t="shared" ref="AE291" si="3803">B291-B290</f>
        <v>9086</v>
      </c>
      <c r="AF291" s="3">
        <f t="shared" ref="AF291" si="3804">E291-E290</f>
        <v>1087</v>
      </c>
      <c r="AG291" s="3">
        <f t="shared" ref="AG291" si="3805">G291-G290</f>
        <v>128</v>
      </c>
      <c r="AH291" s="3">
        <f t="shared" ref="AH291" si="3806">H291-H290</f>
        <v>-16</v>
      </c>
      <c r="AI291" s="3">
        <f t="shared" ref="AI291" si="3807">J291-J290</f>
        <v>-4</v>
      </c>
      <c r="AJ291" s="3">
        <f t="shared" ref="AJ291" si="3808">M291-M290</f>
        <v>144</v>
      </c>
      <c r="AK291" s="3">
        <f t="shared" ref="AK291" si="3809">N291-N290</f>
        <v>928</v>
      </c>
      <c r="AL291" s="3">
        <f t="shared" ref="AL291" si="3810">O291-O290</f>
        <v>31</v>
      </c>
      <c r="AM291" s="3"/>
      <c r="AN291" s="3">
        <f t="shared" ref="AN291" si="3811">AE291-AF291</f>
        <v>7999</v>
      </c>
      <c r="AO291" s="3">
        <f t="shared" ref="AO291" si="3812">AF291</f>
        <v>1087</v>
      </c>
      <c r="AQ291" s="6">
        <f t="shared" ref="AQ291" si="3813">(B291-B290)/B290</f>
        <v>8.3394905072440486E-3</v>
      </c>
      <c r="AR291" s="6">
        <f t="shared" ref="AR291" si="3814">(E291-E290)/E290</f>
        <v>1.3741403721682848E-2</v>
      </c>
      <c r="AS291" s="6">
        <f t="shared" ref="AS291" si="3815">(G291-G290)/G290</f>
        <v>3.5713289249741918E-3</v>
      </c>
      <c r="AT291" s="6">
        <f t="shared" ref="AT291" si="3816">(H291-H290)/H290</f>
        <v>-1.1220196353436185E-2</v>
      </c>
      <c r="AU291" s="6">
        <f t="shared" ref="AU291" si="3817">(J291-J290)/J290</f>
        <v>-2.1164021164021163E-2</v>
      </c>
      <c r="AV291" s="6">
        <f t="shared" ref="AV291" si="3818">(M291-M290)/M290</f>
        <v>4.1842219962225776E-3</v>
      </c>
      <c r="AW291" s="6">
        <f t="shared" ref="AW291" si="3819">(N291-N290)/N290</f>
        <v>2.2489336952307096E-2</v>
      </c>
      <c r="AX291" s="6">
        <f t="shared" ref="AX291" si="3820">(O291-O290)/O290</f>
        <v>1.5507753876938469E-2</v>
      </c>
      <c r="AZ291" s="2">
        <f t="shared" ref="AZ291" si="3821">E291/B291</f>
        <v>7.299374386151114E-2</v>
      </c>
      <c r="BA291" s="17">
        <f t="shared" ref="BA291" si="3822">AF291/AE291</f>
        <v>0.11963460268545015</v>
      </c>
      <c r="BB291" s="2">
        <f t="shared" ref="BB291" si="3823">H291/E291</f>
        <v>1.7583020538464417E-2</v>
      </c>
      <c r="BC291" s="2">
        <f t="shared" ref="BC291" si="3824">(H291-J291)/E291</f>
        <v>1.5276028481999228E-2</v>
      </c>
      <c r="BD291" s="2">
        <f t="shared" ref="BD291" si="3825">J291/E291</f>
        <v>2.3069920564651892E-3</v>
      </c>
      <c r="BE291" s="2">
        <f t="shared" ref="BE291" si="3826">M291/E291</f>
        <v>0.4309585863750296</v>
      </c>
      <c r="BF291" s="2">
        <f t="shared" ref="BF291" si="3827">N291/E291</f>
        <v>0.52614383160205014</v>
      </c>
      <c r="BG291" s="2">
        <f t="shared" ref="BG291" si="3828">O291/E291</f>
        <v>2.531456148445586E-2</v>
      </c>
      <c r="BH291" s="2">
        <f t="shared" ref="BH291" si="3829">I291/G291</f>
        <v>3.4057104729072259E-2</v>
      </c>
      <c r="BI291" s="2">
        <f t="shared" ref="BI291" si="3830">J291/G291</f>
        <v>5.1433178570435651E-3</v>
      </c>
      <c r="BJ291" s="2">
        <f t="shared" ref="BJ291" si="3831">M291/G291</f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ref="Q292" si="3832">H292+L292</f>
        <v>1371</v>
      </c>
      <c r="R292">
        <f t="shared" ref="R292" si="3833">Q292+N292+O292</f>
        <v>47451</v>
      </c>
      <c r="Z292">
        <f t="shared" ref="Z292" si="3834">N292</f>
        <v>44021</v>
      </c>
      <c r="AA292">
        <f t="shared" ref="AA292" si="3835">M292</f>
        <v>33805</v>
      </c>
      <c r="AB292">
        <f t="shared" ref="AB292" si="3836">H292</f>
        <v>1371</v>
      </c>
      <c r="AC292">
        <f t="shared" ref="AC292" si="3837">O292</f>
        <v>2059</v>
      </c>
      <c r="AE292" s="3">
        <f t="shared" ref="AE292" si="3838">B292-B291</f>
        <v>9974</v>
      </c>
      <c r="AF292" s="3">
        <f t="shared" ref="AF292" si="3839">E292-E291</f>
        <v>1065</v>
      </c>
      <c r="AG292" s="3">
        <f t="shared" ref="AG292" si="3840">G292-G291</f>
        <v>-793</v>
      </c>
      <c r="AH292" s="3">
        <f t="shared" ref="AH292" si="3841">H292-H291</f>
        <v>-39</v>
      </c>
      <c r="AI292" s="3">
        <f t="shared" ref="AI292" si="3842">J292-J291</f>
        <v>-2</v>
      </c>
      <c r="AJ292" s="3">
        <f t="shared" ref="AJ292" si="3843">M292-M291</f>
        <v>-754</v>
      </c>
      <c r="AK292" s="3">
        <f t="shared" ref="AK292" si="3844">N292-N291</f>
        <v>1829</v>
      </c>
      <c r="AL292" s="3">
        <f t="shared" ref="AL292" si="3845">O292-O291</f>
        <v>29</v>
      </c>
      <c r="AM292" s="3"/>
      <c r="AN292" s="3">
        <f t="shared" ref="AN292" si="3846">AE292-AF292</f>
        <v>8909</v>
      </c>
      <c r="AO292" s="3">
        <f t="shared" ref="AO292" si="3847">AF292</f>
        <v>1065</v>
      </c>
      <c r="AQ292" s="6">
        <f t="shared" ref="AQ292" si="3848">(B292-B291)/B291</f>
        <v>9.0788193347721338E-3</v>
      </c>
      <c r="AR292" s="6">
        <f t="shared" ref="AR292" si="3849">(E292-E291)/E291</f>
        <v>1.3280792108840145E-2</v>
      </c>
      <c r="AS292" s="6">
        <f t="shared" ref="AS292" si="3850">(G292-G291)/G291</f>
        <v>-2.2046762489921878E-2</v>
      </c>
      <c r="AT292" s="6">
        <f t="shared" ref="AT292" si="3851">(H292-H291)/H291</f>
        <v>-2.7659574468085105E-2</v>
      </c>
      <c r="AU292" s="6">
        <f t="shared" ref="AU292" si="3852">(J292-J291)/J291</f>
        <v>-1.0810810810810811E-2</v>
      </c>
      <c r="AV292" s="6">
        <f t="shared" ref="AV292" si="3853">(M292-M291)/M291</f>
        <v>-2.1817760930582481E-2</v>
      </c>
      <c r="AW292" s="6">
        <f t="shared" ref="AW292" si="3854">(N292-N291)/N291</f>
        <v>4.3349450132726584E-2</v>
      </c>
      <c r="AX292" s="6">
        <f t="shared" ref="AX292" si="3855">(O292-O291)/O291</f>
        <v>1.4285714285714285E-2</v>
      </c>
      <c r="AZ292" s="2">
        <f t="shared" ref="AZ292" si="3856">E292/B292</f>
        <v>7.3297702004826021E-2</v>
      </c>
      <c r="BA292" s="17">
        <f t="shared" ref="BA292" si="3857">AF292/AE292</f>
        <v>0.10677762181672348</v>
      </c>
      <c r="BB292" s="2">
        <f t="shared" ref="BB292" si="3858">H292/E292</f>
        <v>1.6872600177217683E-2</v>
      </c>
      <c r="BC292" s="2">
        <f t="shared" ref="BC292" si="3859">(H292-J292)/E292</f>
        <v>1.4620458796888846E-2</v>
      </c>
      <c r="BD292" s="2">
        <f t="shared" ref="BD292" si="3860">J292/E292</f>
        <v>2.252141380328837E-3</v>
      </c>
      <c r="BE292" s="2">
        <f t="shared" ref="BE292" si="3861">M292/E292</f>
        <v>0.41603081618588167</v>
      </c>
      <c r="BF292" s="2">
        <f t="shared" ref="BF292" si="3862">N292/E292</f>
        <v>0.54175691641232648</v>
      </c>
      <c r="BG292" s="2">
        <f t="shared" ref="BG292" si="3863">O292/E292</f>
        <v>2.5339667224574185E-2</v>
      </c>
      <c r="BH292" s="2">
        <f t="shared" ref="BH292" si="3864">I292/G292</f>
        <v>3.377302706390721E-2</v>
      </c>
      <c r="BI292" s="2">
        <f t="shared" ref="BI292" si="3865">J292/G292</f>
        <v>5.2024107345917669E-3</v>
      </c>
      <c r="BJ292" s="2">
        <f t="shared" ref="BJ292" si="3866">M292/G292</f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ref="Q293" si="3867">H293+L293</f>
        <v>1310</v>
      </c>
      <c r="R293">
        <f t="shared" ref="R293" si="3868">Q293+N293+O293</f>
        <v>48750</v>
      </c>
      <c r="Z293">
        <f t="shared" ref="Z293" si="3869">N293</f>
        <v>45353</v>
      </c>
      <c r="AA293">
        <f t="shared" ref="AA293" si="3870">M293</f>
        <v>33378</v>
      </c>
      <c r="AB293">
        <f t="shared" ref="AB293" si="3871">H293</f>
        <v>1310</v>
      </c>
      <c r="AC293">
        <f t="shared" ref="AC293" si="3872">O293</f>
        <v>2087</v>
      </c>
      <c r="AE293" s="3">
        <f t="shared" ref="AE293" si="3873">B293-B292</f>
        <v>9353</v>
      </c>
      <c r="AF293" s="3">
        <f t="shared" ref="AF293" si="3874">E293-E292</f>
        <v>872</v>
      </c>
      <c r="AG293" s="3">
        <f t="shared" ref="AG293" si="3875">G293-G292</f>
        <v>-488</v>
      </c>
      <c r="AH293" s="3">
        <f t="shared" ref="AH293" si="3876">H293-H292</f>
        <v>-61</v>
      </c>
      <c r="AI293" s="3">
        <f t="shared" ref="AI293" si="3877">J293-J292</f>
        <v>-4</v>
      </c>
      <c r="AJ293" s="3">
        <f t="shared" ref="AJ293" si="3878">M293-M292</f>
        <v>-427</v>
      </c>
      <c r="AK293" s="3">
        <f t="shared" ref="AK293" si="3879">N293-N292</f>
        <v>1332</v>
      </c>
      <c r="AL293" s="3">
        <f t="shared" ref="AL293" si="3880">O293-O292</f>
        <v>28</v>
      </c>
      <c r="AM293" s="3"/>
      <c r="AN293" s="3">
        <f t="shared" ref="AN293" si="3881">AE293-AF293</f>
        <v>8481</v>
      </c>
      <c r="AO293" s="3">
        <f t="shared" ref="AO293" si="3882">AF293</f>
        <v>872</v>
      </c>
      <c r="AQ293" s="6">
        <f t="shared" ref="AQ293" si="3883">(B293-B292)/B292</f>
        <v>8.4369573551631594E-3</v>
      </c>
      <c r="AR293" s="6">
        <f t="shared" ref="AR293" si="3884">(E293-E292)/E292</f>
        <v>1.0731515211184406E-2</v>
      </c>
      <c r="AS293" s="6">
        <f t="shared" ref="AS293" si="3885">(G293-G292)/G292</f>
        <v>-1.3873095292244713E-2</v>
      </c>
      <c r="AT293" s="6">
        <f t="shared" ref="AT293" si="3886">(H293-H292)/H292</f>
        <v>-4.449307075127644E-2</v>
      </c>
      <c r="AU293" s="6">
        <f t="shared" ref="AU293" si="3887">(J293-J292)/J292</f>
        <v>-2.185792349726776E-2</v>
      </c>
      <c r="AV293" s="6">
        <f t="shared" ref="AV293" si="3888">(M293-M292)/M292</f>
        <v>-1.2631267563969827E-2</v>
      </c>
      <c r="AW293" s="6">
        <f t="shared" ref="AW293" si="3889">(N293-N292)/N292</f>
        <v>3.0258285818132256E-2</v>
      </c>
      <c r="AX293" s="6">
        <f t="shared" ref="AX293" si="3890">(O293-O292)/O292</f>
        <v>1.3598834385624089E-2</v>
      </c>
      <c r="AZ293" s="2">
        <f t="shared" ref="AZ293" si="3891">E293/B293</f>
        <v>7.3464480717899544E-2</v>
      </c>
      <c r="BA293" s="17">
        <f t="shared" ref="BA293" si="3892">AF293/AE293</f>
        <v>9.323211803699348E-2</v>
      </c>
      <c r="BB293" s="2">
        <f t="shared" ref="BB293" si="3893">H293/E293</f>
        <v>1.5950711085135398E-2</v>
      </c>
      <c r="BC293" s="2">
        <f t="shared" ref="BC293" si="3894">(H293-J293)/E293</f>
        <v>1.3771186440677966E-2</v>
      </c>
      <c r="BD293" s="2">
        <f t="shared" ref="BD293" si="3895">J293/E293</f>
        <v>2.1795246444574323E-3</v>
      </c>
      <c r="BE293" s="2">
        <f t="shared" ref="BE293" si="3896">M293/E293</f>
        <v>0.40641437755698423</v>
      </c>
      <c r="BF293" s="2">
        <f t="shared" ref="BF293" si="3897">N293/E293</f>
        <v>0.55222335865965322</v>
      </c>
      <c r="BG293" s="2">
        <f t="shared" ref="BG293" si="3898">O293/E293</f>
        <v>2.5411552698227157E-2</v>
      </c>
      <c r="BH293" s="2">
        <f t="shared" ref="BH293" si="3899">I293/G293</f>
        <v>3.2604935424354241E-2</v>
      </c>
      <c r="BI293" s="2">
        <f t="shared" ref="BI293" si="3900">J293/G293</f>
        <v>5.160285977859779E-3</v>
      </c>
      <c r="BJ293" s="2">
        <f t="shared" ref="BJ293" si="3901">M293/G293</f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ref="Q294" si="3902">H294+L294</f>
        <v>1273</v>
      </c>
      <c r="R294">
        <f t="shared" ref="R294" si="3903">Q294+N294+O294</f>
        <v>50267</v>
      </c>
      <c r="Z294">
        <f t="shared" ref="Z294" si="3904">N294</f>
        <v>46885</v>
      </c>
      <c r="AA294">
        <f t="shared" ref="AA294" si="3905">M294</f>
        <v>32592</v>
      </c>
      <c r="AB294">
        <f t="shared" ref="AB294" si="3906">H294</f>
        <v>1273</v>
      </c>
      <c r="AC294">
        <f t="shared" ref="AC294" si="3907">O294</f>
        <v>2109</v>
      </c>
      <c r="AE294" s="3">
        <f t="shared" ref="AE294" si="3908">B294-B293</f>
        <v>8109</v>
      </c>
      <c r="AF294" s="3">
        <f t="shared" ref="AF294" si="3909">E294-E293</f>
        <v>731</v>
      </c>
      <c r="AG294" s="3">
        <f t="shared" ref="AG294" si="3910">G294-G293</f>
        <v>-823</v>
      </c>
      <c r="AH294" s="3">
        <f t="shared" ref="AH294" si="3911">H294-H293</f>
        <v>-37</v>
      </c>
      <c r="AI294" s="3">
        <f t="shared" ref="AI294" si="3912">J294-J293</f>
        <v>3</v>
      </c>
      <c r="AJ294" s="3">
        <f t="shared" ref="AJ294" si="3913">M294-M293</f>
        <v>-786</v>
      </c>
      <c r="AK294" s="3">
        <f t="shared" ref="AK294" si="3914">N294-N293</f>
        <v>1532</v>
      </c>
      <c r="AL294" s="3">
        <f t="shared" ref="AL294" si="3915">O294-O293</f>
        <v>22</v>
      </c>
      <c r="AM294" s="3"/>
      <c r="AN294" s="3">
        <f t="shared" ref="AN294" si="3916">AE294-AF294</f>
        <v>7378</v>
      </c>
      <c r="AO294" s="3">
        <f t="shared" ref="AO294" si="3917">AF294</f>
        <v>731</v>
      </c>
      <c r="AQ294" s="6">
        <f t="shared" ref="AQ294" si="3918">(B294-B293)/B293</f>
        <v>7.2535977272239361E-3</v>
      </c>
      <c r="AR294" s="6">
        <f t="shared" ref="AR294" si="3919">(E294-E293)/E293</f>
        <v>8.9007403078121949E-3</v>
      </c>
      <c r="AS294" s="6">
        <f t="shared" ref="AS294" si="3920">(G294-G293)/G293</f>
        <v>-2.3725784132841328E-2</v>
      </c>
      <c r="AT294" s="6">
        <f t="shared" ref="AT294" si="3921">(H294-H293)/H293</f>
        <v>-2.8244274809160305E-2</v>
      </c>
      <c r="AU294" s="6">
        <f t="shared" ref="AU294" si="3922">(J294-J293)/J293</f>
        <v>1.6759776536312849E-2</v>
      </c>
      <c r="AV294" s="6">
        <f t="shared" ref="AV294" si="3923">(M294-M293)/M293</f>
        <v>-2.3548445083587992E-2</v>
      </c>
      <c r="AW294" s="6">
        <f t="shared" ref="AW294" si="3924">(N294-N293)/N293</f>
        <v>3.3779463321059244E-2</v>
      </c>
      <c r="AX294" s="6">
        <f t="shared" ref="AX294" si="3925">(O294-O293)/O293</f>
        <v>1.0541447053186392E-2</v>
      </c>
      <c r="AZ294" s="2">
        <f t="shared" ref="AZ294" si="3926">E294/B294</f>
        <v>7.3584615780831364E-2</v>
      </c>
      <c r="BA294" s="17">
        <f t="shared" ref="BA294" si="3927">AF294/AE294</f>
        <v>9.0146750524109018E-2</v>
      </c>
      <c r="BB294" s="2">
        <f t="shared" ref="BB294" si="3928">H294/E294</f>
        <v>1.5363448750286631E-2</v>
      </c>
      <c r="BC294" s="2">
        <f t="shared" ref="BC294" si="3929">(H294-J294)/E294</f>
        <v>1.3166946258101112E-2</v>
      </c>
      <c r="BD294" s="2">
        <f t="shared" ref="BD294" si="3930">J294/E294</f>
        <v>2.1965024921855201E-3</v>
      </c>
      <c r="BE294" s="2">
        <f t="shared" ref="BE294" si="3931">M294/E294</f>
        <v>0.39334290783137621</v>
      </c>
      <c r="BF294" s="2">
        <f t="shared" ref="BF294" si="3932">N294/E294</f>
        <v>0.56584076563801156</v>
      </c>
      <c r="BG294" s="2">
        <f t="shared" ref="BG294" si="3933">O294/E294</f>
        <v>2.5452877780325612E-2</v>
      </c>
      <c r="BH294" s="2">
        <f t="shared" ref="BH294" si="3934">I294/G294</f>
        <v>3.2216152369703231E-2</v>
      </c>
      <c r="BI294" s="2">
        <f t="shared" ref="BI294" si="3935">J294/G294</f>
        <v>5.3742802303262957E-3</v>
      </c>
      <c r="BJ294" s="2">
        <f t="shared" ref="BJ294" si="3936">M294/G294</f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" si="3937">H295+L295</f>
        <v>1245</v>
      </c>
      <c r="R295">
        <f t="shared" ref="R295" si="3938">Q295+N295+O295</f>
        <v>51139</v>
      </c>
      <c r="Z295">
        <f t="shared" ref="Z295" si="3939">N295</f>
        <v>47763</v>
      </c>
      <c r="AA295">
        <f t="shared" ref="AA295" si="3940">M295</f>
        <v>32598</v>
      </c>
      <c r="AB295">
        <f t="shared" ref="AB295" si="3941">H295</f>
        <v>1245</v>
      </c>
      <c r="AC295">
        <f t="shared" ref="AC295" si="3942">O295</f>
        <v>2131</v>
      </c>
      <c r="AE295" s="3">
        <f t="shared" ref="AE295" si="3943">B295-B294</f>
        <v>7237</v>
      </c>
      <c r="AF295" s="3">
        <f t="shared" ref="AF295" si="3944">E295-E294</f>
        <v>878</v>
      </c>
      <c r="AG295" s="3">
        <f t="shared" ref="AG295" si="3945">G295-G294</f>
        <v>-22</v>
      </c>
      <c r="AH295" s="3">
        <f t="shared" ref="AH295" si="3946">H295-H294</f>
        <v>-28</v>
      </c>
      <c r="AI295" s="3">
        <f t="shared" ref="AI295" si="3947">J295-J294</f>
        <v>-8</v>
      </c>
      <c r="AJ295" s="3">
        <f t="shared" ref="AJ295" si="3948">M295-M294</f>
        <v>6</v>
      </c>
      <c r="AK295" s="3">
        <f t="shared" ref="AK295" si="3949">N295-N294</f>
        <v>878</v>
      </c>
      <c r="AL295" s="3">
        <f t="shared" ref="AL295" si="3950">O295-O294</f>
        <v>22</v>
      </c>
      <c r="AM295" s="3"/>
      <c r="AN295" s="3">
        <f t="shared" ref="AN295" si="3951">AE295-AF295</f>
        <v>6359</v>
      </c>
      <c r="AO295" s="3">
        <f t="shared" ref="AO295" si="3952">AF295</f>
        <v>878</v>
      </c>
      <c r="AQ295" s="6">
        <f t="shared" ref="AQ295" si="3953">(B295-B294)/B294</f>
        <v>6.4269646556907103E-3</v>
      </c>
      <c r="AR295" s="6">
        <f t="shared" ref="AR295" si="3954">(E295-E294)/E294</f>
        <v>1.0596314220543333E-2</v>
      </c>
      <c r="AS295" s="6">
        <f t="shared" ref="AS295" si="3955">(G295-G294)/G294</f>
        <v>-6.4963826959988193E-4</v>
      </c>
      <c r="AT295" s="6">
        <f t="shared" ref="AT295" si="3956">(H295-H294)/H294</f>
        <v>-2.199528672427337E-2</v>
      </c>
      <c r="AU295" s="6">
        <f t="shared" ref="AU295" si="3957">(J295-J294)/J294</f>
        <v>-4.3956043956043959E-2</v>
      </c>
      <c r="AV295" s="6">
        <f t="shared" ref="AV295" si="3958">(M295-M294)/M294</f>
        <v>1.8409425625920471E-4</v>
      </c>
      <c r="AW295" s="6">
        <f t="shared" ref="AW295" si="3959">(N295-N294)/N294</f>
        <v>1.8726671643382747E-2</v>
      </c>
      <c r="AX295" s="6">
        <f t="shared" ref="AX295" si="3960">(O295-O294)/O294</f>
        <v>1.0431484115694643E-2</v>
      </c>
      <c r="AZ295" s="2">
        <f t="shared" ref="AZ295" si="3961">E295/B295</f>
        <v>7.3889456565667255E-2</v>
      </c>
      <c r="BA295" s="17">
        <f t="shared" ref="BA295" si="3962">AF295/AE295</f>
        <v>0.12132098936023214</v>
      </c>
      <c r="BB295" s="2">
        <f t="shared" ref="BB295" si="3963">H295/E295</f>
        <v>1.48679795072668E-2</v>
      </c>
      <c r="BC295" s="2">
        <f t="shared" ref="BC295" si="3964">(H295-J295)/E295</f>
        <v>1.2790045021913849E-2</v>
      </c>
      <c r="BD295" s="2">
        <f t="shared" ref="BD295" si="3965">J295/E295</f>
        <v>2.0779344853529501E-3</v>
      </c>
      <c r="BE295" s="2">
        <f t="shared" ref="BE295" si="3966">M295/E295</f>
        <v>0.38929027789388204</v>
      </c>
      <c r="BF295" s="2">
        <f t="shared" ref="BF295" si="3967">N295/E295</f>
        <v>0.57039301622938487</v>
      </c>
      <c r="BG295" s="2">
        <f t="shared" ref="BG295" si="3968">O295/E295</f>
        <v>2.5448726369466306E-2</v>
      </c>
      <c r="BH295" s="2">
        <f t="shared" ref="BH295" si="3969">I295/G295</f>
        <v>3.1646130662175337E-2</v>
      </c>
      <c r="BI295" s="2">
        <f t="shared" ref="BI295" si="3970">J295/G295</f>
        <v>5.1413881748071976E-3</v>
      </c>
      <c r="BJ295" s="2">
        <f t="shared" ref="BJ295" si="397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ref="Q296" si="3972">H296+L296</f>
        <v>1254</v>
      </c>
      <c r="R296">
        <f t="shared" ref="R296" si="3973">Q296+N296+O296</f>
        <v>51900</v>
      </c>
      <c r="Z296">
        <f t="shared" ref="Z296" si="3974">N296</f>
        <v>48491</v>
      </c>
      <c r="AA296">
        <f t="shared" ref="AA296" si="3975">M296</f>
        <v>32629</v>
      </c>
      <c r="AB296">
        <f t="shared" ref="AB296" si="3976">H296</f>
        <v>1254</v>
      </c>
      <c r="AC296">
        <f t="shared" ref="AC296" si="3977">O296</f>
        <v>2155</v>
      </c>
      <c r="AE296" s="3">
        <f t="shared" ref="AE296" si="3978">B296-B295</f>
        <v>7109</v>
      </c>
      <c r="AF296" s="3">
        <f t="shared" ref="AF296" si="3979">E296-E295</f>
        <v>792</v>
      </c>
      <c r="AG296" s="3">
        <f t="shared" ref="AG296" si="3980">G296-G295</f>
        <v>40</v>
      </c>
      <c r="AH296" s="3">
        <f t="shared" ref="AH296" si="3981">H296-H295</f>
        <v>9</v>
      </c>
      <c r="AI296" s="3">
        <f t="shared" ref="AI296" si="3982">J296-J295</f>
        <v>4</v>
      </c>
      <c r="AJ296" s="3">
        <f t="shared" ref="AJ296" si="3983">M296-M295</f>
        <v>31</v>
      </c>
      <c r="AK296" s="3">
        <f t="shared" ref="AK296" si="3984">N296-N295</f>
        <v>728</v>
      </c>
      <c r="AL296" s="3">
        <f t="shared" ref="AL296" si="3985">O296-O295</f>
        <v>24</v>
      </c>
      <c r="AM296" s="3"/>
      <c r="AN296" s="3">
        <f t="shared" ref="AN296" si="3986">AE296-AF296</f>
        <v>6317</v>
      </c>
      <c r="AO296" s="3">
        <f t="shared" ref="AO296" si="3987">AF296</f>
        <v>792</v>
      </c>
      <c r="AQ296" s="6">
        <f t="shared" ref="AQ296" si="3988">(B296-B295)/B295</f>
        <v>6.2729754675391828E-3</v>
      </c>
      <c r="AR296" s="6">
        <f t="shared" ref="AR296" si="3989">(E296-E295)/E295</f>
        <v>9.4581845540203258E-3</v>
      </c>
      <c r="AS296" s="6">
        <f t="shared" ref="AS296" si="3990">(G296-G295)/G295</f>
        <v>1.1819283160476317E-3</v>
      </c>
      <c r="AT296" s="6">
        <f t="shared" ref="AT296" si="3991">(H296-H295)/H295</f>
        <v>7.2289156626506026E-3</v>
      </c>
      <c r="AU296" s="6">
        <f t="shared" ref="AU296" si="3992">(J296-J295)/J295</f>
        <v>2.2988505747126436E-2</v>
      </c>
      <c r="AV296" s="6">
        <f t="shared" ref="AV296" si="3993">(M296-M295)/M295</f>
        <v>9.5097858764341375E-4</v>
      </c>
      <c r="AW296" s="6">
        <f t="shared" ref="AW296" si="3994">(N296-N295)/N295</f>
        <v>1.5241923664761426E-2</v>
      </c>
      <c r="AX296" s="6">
        <f t="shared" ref="AX296" si="3995">(O296-O295)/O295</f>
        <v>1.1262318160488035E-2</v>
      </c>
      <c r="AZ296" s="2">
        <f t="shared" ref="AZ296" si="3996">E296/B296</f>
        <v>7.4123342771682851E-2</v>
      </c>
      <c r="BA296" s="17">
        <f t="shared" ref="BA296" si="3997">AF296/AE296</f>
        <v>0.11140807427204952</v>
      </c>
      <c r="BB296" s="2">
        <f t="shared" ref="BB296" si="3998">H296/E296</f>
        <v>1.483514533473719E-2</v>
      </c>
      <c r="BC296" s="2">
        <f t="shared" ref="BC296" si="3999">(H296-J296)/E296</f>
        <v>1.2729359154846265E-2</v>
      </c>
      <c r="BD296" s="2">
        <f t="shared" ref="BD296" si="4000">J296/E296</f>
        <v>2.1057861798909252E-3</v>
      </c>
      <c r="BE296" s="2">
        <f t="shared" ref="BE296" si="4001">M296/E296</f>
        <v>0.38600953518910669</v>
      </c>
      <c r="BF296" s="2">
        <f t="shared" ref="BF296" si="4002">N296/E296</f>
        <v>0.57366111038815082</v>
      </c>
      <c r="BG296" s="2">
        <f t="shared" ref="BG296" si="4003">O296/E296</f>
        <v>2.5494209088005301E-2</v>
      </c>
      <c r="BH296" s="2">
        <f t="shared" ref="BH296" si="4004">I296/G296</f>
        <v>3.1756337986600949E-2</v>
      </c>
      <c r="BI296" s="2">
        <f t="shared" ref="BI296" si="4005">J296/G296</f>
        <v>5.2533718974116812E-3</v>
      </c>
      <c r="BJ296" s="2">
        <f t="shared" ref="BJ296" si="4006">M296/G296</f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ref="Q297" si="4007">H297+L297</f>
        <v>1267</v>
      </c>
      <c r="R297">
        <f t="shared" ref="R297" si="4008">Q297+N297+O297</f>
        <v>52562</v>
      </c>
      <c r="Z297">
        <f t="shared" ref="Z297" si="4009">N297</f>
        <v>49114</v>
      </c>
      <c r="AA297">
        <f t="shared" ref="AA297" si="4010">M297</f>
        <v>32636</v>
      </c>
      <c r="AB297">
        <f t="shared" ref="AB297" si="4011">H297</f>
        <v>1267</v>
      </c>
      <c r="AC297">
        <f t="shared" ref="AC297" si="4012">O297</f>
        <v>2181</v>
      </c>
      <c r="AE297" s="3">
        <f t="shared" ref="AE297" si="4013">B297-B296</f>
        <v>6216</v>
      </c>
      <c r="AF297" s="3">
        <f t="shared" ref="AF297" si="4014">E297-E296</f>
        <v>669</v>
      </c>
      <c r="AG297" s="3">
        <f t="shared" ref="AG297" si="4015">G297-G296</f>
        <v>20</v>
      </c>
      <c r="AH297" s="3">
        <f t="shared" ref="AH297" si="4016">H297-H296</f>
        <v>13</v>
      </c>
      <c r="AI297" s="3">
        <f t="shared" ref="AI297" si="4017">J297-J296</f>
        <v>3</v>
      </c>
      <c r="AJ297" s="3">
        <f t="shared" ref="AJ297" si="4018">M297-M296</f>
        <v>7</v>
      </c>
      <c r="AK297" s="3">
        <f t="shared" ref="AK297" si="4019">N297-N296</f>
        <v>623</v>
      </c>
      <c r="AL297" s="3">
        <f t="shared" ref="AL297" si="4020">O297-O296</f>
        <v>26</v>
      </c>
      <c r="AM297" s="3"/>
      <c r="AN297" s="3">
        <f t="shared" ref="AN297" si="4021">AE297-AF297</f>
        <v>5547</v>
      </c>
      <c r="AO297" s="3">
        <f t="shared" ref="AO297" si="4022">AF297</f>
        <v>669</v>
      </c>
      <c r="AQ297" s="6">
        <f t="shared" ref="AQ297" si="4023">(B297-B296)/B296</f>
        <v>5.4508003013022822E-3</v>
      </c>
      <c r="AR297" s="6">
        <f t="shared" ref="AR297" si="4024">(E297-E296)/E296</f>
        <v>7.9144435637473528E-3</v>
      </c>
      <c r="AS297" s="6">
        <f t="shared" ref="AS297" si="4025">(G297-G296)/G296</f>
        <v>5.9026650532715522E-4</v>
      </c>
      <c r="AT297" s="6">
        <f t="shared" ref="AT297" si="4026">(H297-H296)/H296</f>
        <v>1.036682615629984E-2</v>
      </c>
      <c r="AU297" s="6">
        <f t="shared" ref="AU297" si="4027">(J297-J296)/J296</f>
        <v>1.6853932584269662E-2</v>
      </c>
      <c r="AV297" s="6">
        <f t="shared" ref="AV297" si="4028">(M297-M296)/M296</f>
        <v>2.1453308406632138E-4</v>
      </c>
      <c r="AW297" s="6">
        <f t="shared" ref="AW297" si="4029">(N297-N296)/N296</f>
        <v>1.2847744942360437E-2</v>
      </c>
      <c r="AX297" s="6">
        <f t="shared" ref="AX297" si="4030">(O297-O296)/O296</f>
        <v>1.2064965197215777E-2</v>
      </c>
      <c r="AZ297" s="2">
        <f t="shared" ref="AZ297" si="4031">E297/B297</f>
        <v>7.4304966252368959E-2</v>
      </c>
      <c r="BA297" s="17">
        <f t="shared" ref="BA297" si="4032">AF297/AE297</f>
        <v>0.10762548262548262</v>
      </c>
      <c r="BB297" s="2">
        <f t="shared" ref="BB297" si="4033">H297/E297</f>
        <v>1.4871241108946219E-2</v>
      </c>
      <c r="BC297" s="2">
        <f t="shared" ref="BC297" si="4034">(H297-J297)/E297</f>
        <v>1.2746778093382474E-2</v>
      </c>
      <c r="BD297" s="2">
        <f t="shared" ref="BD297" si="4035">J297/E297</f>
        <v>2.1244630155637457E-3</v>
      </c>
      <c r="BE297" s="2">
        <f t="shared" ref="BE297" si="4036">M297/E297</f>
        <v>0.383060635226179</v>
      </c>
      <c r="BF297" s="2">
        <f t="shared" ref="BF297" si="4037">N297/E297</f>
        <v>0.57646893119556797</v>
      </c>
      <c r="BG297" s="2">
        <f t="shared" ref="BG297" si="4038">O297/E297</f>
        <v>2.5599192469306791E-2</v>
      </c>
      <c r="BH297" s="2">
        <f t="shared" ref="BH297" si="4039">I297/G297</f>
        <v>3.2032563489956638E-2</v>
      </c>
      <c r="BI297" s="2">
        <f t="shared" ref="BI297" si="4040">J297/G297</f>
        <v>5.3387605816594399E-3</v>
      </c>
      <c r="BJ297" s="2">
        <f t="shared" ref="BJ297" si="4041">M297/G297</f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ref="Q298" si="4042">H298+L298</f>
        <v>1235</v>
      </c>
      <c r="R298">
        <f t="shared" ref="R298" si="4043">Q298+N298+O298</f>
        <v>53835</v>
      </c>
      <c r="Z298">
        <f t="shared" ref="Z298" si="4044">N298</f>
        <v>50397</v>
      </c>
      <c r="AA298">
        <f t="shared" ref="AA298" si="4045">M298</f>
        <v>32257</v>
      </c>
      <c r="AB298">
        <f t="shared" ref="AB298" si="4046">H298</f>
        <v>1235</v>
      </c>
      <c r="AC298">
        <f t="shared" ref="AC298" si="4047">O298</f>
        <v>2203</v>
      </c>
      <c r="AE298" s="3">
        <f t="shared" ref="AE298" si="4048">B298-B297</f>
        <v>8689</v>
      </c>
      <c r="AF298" s="3">
        <f t="shared" ref="AF298" si="4049">E298-E297</f>
        <v>894</v>
      </c>
      <c r="AG298" s="3">
        <f t="shared" ref="AG298" si="4050">G298-G297</f>
        <v>-411</v>
      </c>
      <c r="AH298" s="3">
        <f t="shared" ref="AH298" si="4051">H298-H297</f>
        <v>-32</v>
      </c>
      <c r="AI298" s="3">
        <f t="shared" ref="AI298" si="4052">J298-J297</f>
        <v>-5</v>
      </c>
      <c r="AJ298" s="3">
        <f t="shared" ref="AJ298" si="4053">M298-M297</f>
        <v>-379</v>
      </c>
      <c r="AK298" s="3">
        <f t="shared" ref="AK298" si="4054">N298-N297</f>
        <v>1283</v>
      </c>
      <c r="AL298" s="3">
        <f t="shared" ref="AL298" si="4055">O298-O297</f>
        <v>22</v>
      </c>
      <c r="AM298" s="3"/>
      <c r="AN298" s="3">
        <f t="shared" ref="AN298" si="4056">AE298-AF298</f>
        <v>7795</v>
      </c>
      <c r="AO298" s="3">
        <f t="shared" ref="AO298" si="4057">AF298</f>
        <v>894</v>
      </c>
      <c r="AQ298" s="6">
        <f t="shared" ref="AQ298" si="4058">(B298-B297)/B297</f>
        <v>7.5780634729316872E-3</v>
      </c>
      <c r="AR298" s="6">
        <f t="shared" ref="AR298" si="4059">(E298-E297)/E297</f>
        <v>1.0493204065823141E-2</v>
      </c>
      <c r="AS298" s="6">
        <f t="shared" ref="AS298" si="4060">(G298-G297)/G297</f>
        <v>-1.2122820989292984E-2</v>
      </c>
      <c r="AT298" s="6">
        <f t="shared" ref="AT298" si="4061">(H298-H297)/H297</f>
        <v>-2.5256511444356748E-2</v>
      </c>
      <c r="AU298" s="6">
        <f t="shared" ref="AU298" si="4062">(J298-J297)/J297</f>
        <v>-2.7624309392265192E-2</v>
      </c>
      <c r="AV298" s="6">
        <f t="shared" ref="AV298" si="4063">(M298-M297)/M297</f>
        <v>-1.1612942762593455E-2</v>
      </c>
      <c r="AW298" s="6">
        <f t="shared" ref="AW298" si="4064">(N298-N297)/N297</f>
        <v>2.6122897748096265E-2</v>
      </c>
      <c r="AX298" s="6">
        <f t="shared" ref="AX298" si="4065">(O298-O297)/O297</f>
        <v>1.0087116001834021E-2</v>
      </c>
      <c r="AZ298" s="2">
        <f t="shared" ref="AZ298" si="4066">E298/B298</f>
        <v>7.4519946541468443E-2</v>
      </c>
      <c r="BA298" s="17">
        <f t="shared" ref="BA298" si="4067">AF298/AE298</f>
        <v>0.10288870986304523</v>
      </c>
      <c r="BB298" s="2">
        <f t="shared" ref="BB298" si="4068">H298/E298</f>
        <v>1.4345119174836222E-2</v>
      </c>
      <c r="BC298" s="2">
        <f t="shared" ref="BC298" si="4069">(H298-J298)/E298</f>
        <v>1.2300794498908144E-2</v>
      </c>
      <c r="BD298" s="2">
        <f t="shared" ref="BD298" si="4070">J298/E298</f>
        <v>2.0443246759280771E-3</v>
      </c>
      <c r="BE298" s="2">
        <f t="shared" ref="BE298" si="4071">M298/E298</f>
        <v>0.37468057426938622</v>
      </c>
      <c r="BF298" s="2">
        <f t="shared" ref="BF298" si="4072">N298/E298</f>
        <v>0.58538540166333686</v>
      </c>
      <c r="BG298" s="2">
        <f t="shared" ref="BG298" si="4073">O298/E298</f>
        <v>2.5588904892440645E-2</v>
      </c>
      <c r="BH298" s="2">
        <f t="shared" ref="BH298" si="4074">I298/G298</f>
        <v>3.1619491221784306E-2</v>
      </c>
      <c r="BI298" s="2">
        <f t="shared" ref="BI298" si="4075">J298/G298</f>
        <v>5.2549862653768062E-3</v>
      </c>
      <c r="BJ298" s="2">
        <f t="shared" ref="BJ298" si="4076">M298/G298</f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ref="Q299" si="4077">H299+L299</f>
        <v>1204</v>
      </c>
      <c r="R299">
        <f t="shared" ref="R299" si="4078">Q299+N299+O299</f>
        <v>54614</v>
      </c>
      <c r="Z299">
        <f t="shared" ref="Z299" si="4079">N299</f>
        <v>51197</v>
      </c>
      <c r="AA299">
        <f t="shared" ref="AA299" si="4080">M299</f>
        <v>32410</v>
      </c>
      <c r="AB299">
        <f t="shared" ref="AB299" si="4081">H299</f>
        <v>1204</v>
      </c>
      <c r="AC299">
        <f t="shared" ref="AC299" si="4082">O299</f>
        <v>2213</v>
      </c>
      <c r="AE299" s="3">
        <f t="shared" ref="AE299" si="4083">B299-B298</f>
        <v>9264</v>
      </c>
      <c r="AF299" s="3">
        <f t="shared" ref="AF299" si="4084">E299-E298</f>
        <v>932</v>
      </c>
      <c r="AG299" s="3">
        <f t="shared" ref="AG299" si="4085">G299-G298</f>
        <v>122</v>
      </c>
      <c r="AH299" s="3">
        <f t="shared" ref="AH299" si="4086">H299-H298</f>
        <v>-31</v>
      </c>
      <c r="AI299" s="3">
        <f t="shared" ref="AI299" si="4087">J299-J298</f>
        <v>0</v>
      </c>
      <c r="AJ299" s="3">
        <f t="shared" ref="AJ299" si="4088">M299-M298</f>
        <v>153</v>
      </c>
      <c r="AK299" s="3">
        <f t="shared" ref="AK299" si="4089">N299-N298</f>
        <v>800</v>
      </c>
      <c r="AL299" s="3">
        <f t="shared" ref="AL299" si="4090">O299-O298</f>
        <v>10</v>
      </c>
      <c r="AM299" s="3"/>
      <c r="AN299" s="3">
        <f t="shared" ref="AN299" si="4091">AE299-AF299</f>
        <v>8332</v>
      </c>
      <c r="AO299" s="3">
        <f t="shared" ref="AO299" si="4092">AF299</f>
        <v>932</v>
      </c>
      <c r="AQ299" s="6">
        <f t="shared" ref="AQ299" si="4093">(B299-B298)/B298</f>
        <v>8.0187797328458363E-3</v>
      </c>
      <c r="AR299" s="6">
        <f t="shared" ref="AR299" si="4094">(E299-E298)/E298</f>
        <v>1.0825628397528226E-2</v>
      </c>
      <c r="AS299" s="6">
        <f t="shared" ref="AS299" si="4095">(G299-G298)/G298</f>
        <v>3.6426609339543772E-3</v>
      </c>
      <c r="AT299" s="6">
        <f t="shared" ref="AT299" si="4096">(H299-H298)/H298</f>
        <v>-2.5101214574898785E-2</v>
      </c>
      <c r="AU299" s="6">
        <f t="shared" ref="AU299" si="4097">(J299-J298)/J298</f>
        <v>0</v>
      </c>
      <c r="AV299" s="6">
        <f t="shared" ref="AV299" si="4098">(M299-M298)/M298</f>
        <v>4.7431565241652972E-3</v>
      </c>
      <c r="AW299" s="6">
        <f t="shared" ref="AW299" si="4099">(N299-N298)/N298</f>
        <v>1.5873960751632041E-2</v>
      </c>
      <c r="AX299" s="6">
        <f t="shared" ref="AX299" si="4100">(O299-O298)/O298</f>
        <v>4.5392646391284614E-3</v>
      </c>
      <c r="AZ299" s="2">
        <f t="shared" ref="AZ299" si="4101">E299/B299</f>
        <v>7.4727448838695046E-2</v>
      </c>
      <c r="BA299" s="17">
        <f t="shared" ref="BA299" si="4102">AF299/AE299</f>
        <v>0.10060449050086356</v>
      </c>
      <c r="BB299" s="2">
        <f t="shared" ref="BB299" si="4103">H299/E299</f>
        <v>1.3835263835263836E-2</v>
      </c>
      <c r="BC299" s="2">
        <f t="shared" ref="BC299" si="4104">(H299-J299)/E299</f>
        <v>1.1812833241404671E-2</v>
      </c>
      <c r="BD299" s="2">
        <f t="shared" ref="BD299" si="4105">J299/E299</f>
        <v>2.0224305938591654E-3</v>
      </c>
      <c r="BE299" s="2">
        <f t="shared" ref="BE299" si="4106">M299/E299</f>
        <v>0.37242599742599741</v>
      </c>
      <c r="BF299" s="2">
        <f t="shared" ref="BF299" si="4107">N299/E299</f>
        <v>0.58830897223754364</v>
      </c>
      <c r="BG299" s="2">
        <f t="shared" ref="BG299" si="4108">O299/E299</f>
        <v>2.5429766501195071E-2</v>
      </c>
      <c r="BH299" s="2">
        <f t="shared" ref="BH299" si="4109">I299/G299</f>
        <v>3.0582495388826084E-2</v>
      </c>
      <c r="BI299" s="2">
        <f t="shared" ref="BI299" si="4110">J299/G299</f>
        <v>5.2359136074254771E-3</v>
      </c>
      <c r="BJ299" s="2">
        <f t="shared" ref="BJ299" si="4111">M299/G299</f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ref="Q300" si="4112">H300+L300</f>
        <v>1181</v>
      </c>
      <c r="R300">
        <f t="shared" ref="R300" si="4113">Q300+N300+O300</f>
        <v>55678</v>
      </c>
      <c r="Z300">
        <f t="shared" ref="Z300" si="4114">N300</f>
        <v>52258</v>
      </c>
      <c r="AA300">
        <f t="shared" ref="AA300" si="4115">M300</f>
        <v>32199</v>
      </c>
      <c r="AB300">
        <f t="shared" ref="AB300" si="4116">H300</f>
        <v>1181</v>
      </c>
      <c r="AC300">
        <f t="shared" ref="AC300" si="4117">O300</f>
        <v>2239</v>
      </c>
      <c r="AE300" s="3">
        <f t="shared" ref="AE300" si="4118">B300-B299</f>
        <v>8135</v>
      </c>
      <c r="AF300" s="3">
        <f t="shared" ref="AF300" si="4119">E300-E299</f>
        <v>853</v>
      </c>
      <c r="AG300" s="3">
        <f t="shared" ref="AG300" si="4120">G300-G299</f>
        <v>-234</v>
      </c>
      <c r="AH300" s="3">
        <f t="shared" ref="AH300" si="4121">H300-H299</f>
        <v>-23</v>
      </c>
      <c r="AI300" s="3">
        <f t="shared" ref="AI300" si="4122">J300-J299</f>
        <v>-3</v>
      </c>
      <c r="AJ300" s="3">
        <f t="shared" ref="AJ300" si="4123">M300-M299</f>
        <v>-211</v>
      </c>
      <c r="AK300" s="3">
        <f t="shared" ref="AK300" si="4124">N300-N299</f>
        <v>1061</v>
      </c>
      <c r="AL300" s="3">
        <f t="shared" ref="AL300" si="4125">O300-O299</f>
        <v>26</v>
      </c>
      <c r="AM300" s="3"/>
      <c r="AN300" s="3">
        <f t="shared" ref="AN300" si="4126">AE300-AF300</f>
        <v>7282</v>
      </c>
      <c r="AO300" s="3">
        <f t="shared" ref="AO300" si="4127">AF300</f>
        <v>853</v>
      </c>
      <c r="AQ300" s="6">
        <f t="shared" ref="AQ300" si="4128">(B300-B299)/B299</f>
        <v>6.985518894819639E-3</v>
      </c>
      <c r="AR300" s="6">
        <f t="shared" ref="AR300" si="4129">(E300-E299)/E299</f>
        <v>9.8018937304651596E-3</v>
      </c>
      <c r="AS300" s="6">
        <f t="shared" ref="AS300" si="4130">(G300-G299)/G299</f>
        <v>-6.9613851371452375E-3</v>
      </c>
      <c r="AT300" s="6">
        <f t="shared" ref="AT300" si="4131">(H300-H299)/H299</f>
        <v>-1.9102990033222592E-2</v>
      </c>
      <c r="AU300" s="6">
        <f t="shared" ref="AU300" si="4132">(J300-J299)/J299</f>
        <v>-1.7045454545454544E-2</v>
      </c>
      <c r="AV300" s="6">
        <f t="shared" ref="AV300" si="4133">(M300-M299)/M299</f>
        <v>-6.5103363159518665E-3</v>
      </c>
      <c r="AW300" s="6">
        <f t="shared" ref="AW300" si="4134">(N300-N299)/N299</f>
        <v>2.072387053928941E-2</v>
      </c>
      <c r="AX300" s="6">
        <f t="shared" ref="AX300" si="4135">(O300-O299)/O299</f>
        <v>1.1748757342973339E-2</v>
      </c>
      <c r="AZ300" s="2">
        <f t="shared" ref="AZ300" si="4136">E300/B300</f>
        <v>7.4936449367989919E-2</v>
      </c>
      <c r="BA300" s="17">
        <f t="shared" ref="BA300" si="4137">AF300/AE300</f>
        <v>0.10485556238475723</v>
      </c>
      <c r="BB300" s="2">
        <f t="shared" ref="BB300" si="4138">H300/E300</f>
        <v>1.3439238936240426E-2</v>
      </c>
      <c r="BC300" s="2">
        <f t="shared" ref="BC300" si="4139">(H300-J300)/E300</f>
        <v>1.1470578194521889E-2</v>
      </c>
      <c r="BD300" s="2">
        <f t="shared" ref="BD300" si="4140">J300/E300</f>
        <v>1.9686607417185383E-3</v>
      </c>
      <c r="BE300" s="2">
        <f t="shared" ref="BE300" si="4141">M300/E300</f>
        <v>0.36640986833870071</v>
      </c>
      <c r="BF300" s="2">
        <f t="shared" ref="BF300" si="4142">N300/E300</f>
        <v>0.59467209850131431</v>
      </c>
      <c r="BG300" s="2">
        <f t="shared" ref="BG300" si="4143">O300/E300</f>
        <v>2.5478794223744553E-2</v>
      </c>
      <c r="BH300" s="2">
        <f t="shared" ref="BH300" si="4144">I300/G300</f>
        <v>3.0197723187537447E-2</v>
      </c>
      <c r="BI300" s="2">
        <f t="shared" ref="BI300" si="4145">J300/G300</f>
        <v>5.1827441581785497E-3</v>
      </c>
      <c r="BJ300" s="2">
        <f t="shared" ref="BJ300" si="4146">M300/G300</f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ref="Q301" si="4147">H301+L301</f>
        <v>1169</v>
      </c>
      <c r="R301">
        <f t="shared" ref="R301" si="4148">Q301+N301+O301</f>
        <v>56534</v>
      </c>
      <c r="Z301">
        <f t="shared" ref="Z301" si="4149">N301</f>
        <v>53109</v>
      </c>
      <c r="AA301">
        <f t="shared" ref="AA301" si="4150">M301</f>
        <v>32063</v>
      </c>
      <c r="AB301">
        <f t="shared" ref="AB301" si="4151">H301</f>
        <v>1169</v>
      </c>
      <c r="AC301">
        <f t="shared" ref="AC301" si="4152">O301</f>
        <v>2256</v>
      </c>
      <c r="AE301" s="3">
        <f t="shared" ref="AE301" si="4153">B301-B300</f>
        <v>6472</v>
      </c>
      <c r="AF301" s="3">
        <f t="shared" ref="AF301" si="4154">E301-E300</f>
        <v>720</v>
      </c>
      <c r="AG301" s="3">
        <f t="shared" ref="AG301" si="4155">G301-G300</f>
        <v>-148</v>
      </c>
      <c r="AH301" s="3">
        <f t="shared" ref="AH301" si="4156">H301-H300</f>
        <v>-12</v>
      </c>
      <c r="AI301" s="3">
        <f t="shared" ref="AI301" si="4157">J301-J300</f>
        <v>1</v>
      </c>
      <c r="AJ301" s="3">
        <f t="shared" ref="AJ301" si="4158">M301-M300</f>
        <v>-136</v>
      </c>
      <c r="AK301" s="3">
        <f t="shared" ref="AK301" si="4159">N301-N300</f>
        <v>851</v>
      </c>
      <c r="AL301" s="3">
        <f t="shared" ref="AL301" si="4160">O301-O300</f>
        <v>17</v>
      </c>
      <c r="AM301" s="3"/>
      <c r="AN301" s="3">
        <f t="shared" ref="AN301" si="4161">AE301-AF301</f>
        <v>5752</v>
      </c>
      <c r="AO301" s="3">
        <f t="shared" ref="AO301" si="4162">AF301</f>
        <v>720</v>
      </c>
      <c r="AQ301" s="6">
        <f t="shared" ref="AQ301" si="4163">(B301-B300)/B300</f>
        <v>5.5189492166281369E-3</v>
      </c>
      <c r="AR301" s="6">
        <f t="shared" ref="AR301" si="4164">(E301-E300)/E300</f>
        <v>8.1932701389442059E-3</v>
      </c>
      <c r="AS301" s="6">
        <f t="shared" ref="AS301" si="4165">(G301-G300)/G300</f>
        <v>-4.4337926902336729E-3</v>
      </c>
      <c r="AT301" s="6">
        <f t="shared" ref="AT301" si="4166">(H301-H300)/H300</f>
        <v>-1.0160880609652836E-2</v>
      </c>
      <c r="AU301" s="6">
        <f t="shared" ref="AU301" si="4167">(J301-J300)/J300</f>
        <v>5.7803468208092483E-3</v>
      </c>
      <c r="AV301" s="6">
        <f t="shared" ref="AV301" si="4168">(M301-M300)/M300</f>
        <v>-4.2237336563247302E-3</v>
      </c>
      <c r="AW301" s="6">
        <f t="shared" ref="AW301" si="4169">(N301-N300)/N300</f>
        <v>1.6284588005664204E-2</v>
      </c>
      <c r="AX301" s="6">
        <f t="shared" ref="AX301" si="4170">(O301-O300)/O300</f>
        <v>7.592675301473872E-3</v>
      </c>
      <c r="AZ301" s="2">
        <f t="shared" ref="AZ301" si="4171">E301/B301</f>
        <v>7.5135753532814487E-2</v>
      </c>
      <c r="BA301" s="17">
        <f t="shared" ref="BA301" si="4172">AF301/AE301</f>
        <v>0.11124845488257108</v>
      </c>
      <c r="BB301" s="2">
        <f t="shared" ref="BB301" si="4173">H301/E301</f>
        <v>1.3194577694504328E-2</v>
      </c>
      <c r="BC301" s="2">
        <f t="shared" ref="BC301" si="4174">(H301-J301)/E301</f>
        <v>1.1230628576588372E-2</v>
      </c>
      <c r="BD301" s="2">
        <f t="shared" ref="BD301" si="4175">J301/E301</f>
        <v>1.9639491179159565E-3</v>
      </c>
      <c r="BE301" s="2">
        <f t="shared" ref="BE301" si="4176">M301/E301</f>
        <v>0.36189712969965121</v>
      </c>
      <c r="BF301" s="2">
        <f t="shared" ref="BF301" si="4177">N301/E301</f>
        <v>0.59944467645631339</v>
      </c>
      <c r="BG301" s="2">
        <f t="shared" ref="BG301" si="4178">O301/E301</f>
        <v>2.5463616149531021E-2</v>
      </c>
      <c r="BH301" s="2">
        <f t="shared" ref="BH301" si="4179">I301/G301</f>
        <v>2.994102070293693E-2</v>
      </c>
      <c r="BI301" s="2">
        <f t="shared" ref="BI301" si="4180">J301/G301</f>
        <v>5.2359171882522867E-3</v>
      </c>
      <c r="BJ301" s="2">
        <f t="shared" ref="BJ301" si="4181">M301/G301</f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ref="Q302" si="4182">H302+L302</f>
        <v>1184</v>
      </c>
      <c r="R302">
        <f t="shared" ref="R302" si="4183">Q302+N302+O302</f>
        <v>56828</v>
      </c>
      <c r="Z302">
        <f t="shared" ref="Z302" si="4184">N302</f>
        <v>53361</v>
      </c>
      <c r="AA302">
        <f t="shared" ref="AA302" si="4185">M302</f>
        <v>32106</v>
      </c>
      <c r="AB302">
        <f t="shared" ref="AB302" si="4186">H302</f>
        <v>1184</v>
      </c>
      <c r="AC302">
        <f t="shared" ref="AC302" si="4187">O302</f>
        <v>2283</v>
      </c>
      <c r="AE302" s="3">
        <f t="shared" ref="AE302" si="4188">B302-B301</f>
        <v>4038</v>
      </c>
      <c r="AF302" s="3">
        <f t="shared" ref="AF302" si="4189">E302-E301</f>
        <v>337</v>
      </c>
      <c r="AG302" s="3">
        <f t="shared" ref="AG302" si="4190">G302-G301</f>
        <v>58</v>
      </c>
      <c r="AH302" s="3">
        <f t="shared" ref="AH302" si="4191">H302-H301</f>
        <v>15</v>
      </c>
      <c r="AI302" s="3">
        <f t="shared" ref="AI302" si="4192">J302-J301</f>
        <v>-4</v>
      </c>
      <c r="AJ302" s="3">
        <f t="shared" ref="AJ302" si="4193">M302-M301</f>
        <v>43</v>
      </c>
      <c r="AK302" s="3">
        <f t="shared" ref="AK302" si="4194">N302-N301</f>
        <v>252</v>
      </c>
      <c r="AL302" s="3">
        <f t="shared" ref="AL302" si="4195">O302-O301</f>
        <v>27</v>
      </c>
      <c r="AM302" s="3"/>
      <c r="AN302" s="3">
        <f t="shared" ref="AN302" si="4196">AE302-AF302</f>
        <v>3701</v>
      </c>
      <c r="AO302" s="3">
        <f t="shared" ref="AO302" si="4197">AF302</f>
        <v>337</v>
      </c>
      <c r="AQ302" s="6">
        <f t="shared" ref="AQ302" si="4198">(B302-B301)/B301</f>
        <v>3.4244745619547491E-3</v>
      </c>
      <c r="AR302" s="6">
        <f t="shared" ref="AR302" si="4199">(E302-E301)/E301</f>
        <v>3.803740532975157E-3</v>
      </c>
      <c r="AS302" s="6">
        <f t="shared" ref="AS302" si="4200">(G302-G301)/G301</f>
        <v>1.745305729417429E-3</v>
      </c>
      <c r="AT302" s="6">
        <f t="shared" ref="AT302" si="4201">(H302-H301)/H301</f>
        <v>1.2831479897348161E-2</v>
      </c>
      <c r="AU302" s="6">
        <f t="shared" ref="AU302" si="4202">(J302-J301)/J301</f>
        <v>-2.2988505747126436E-2</v>
      </c>
      <c r="AV302" s="6">
        <f t="shared" ref="AV302" si="4203">(M302-M301)/M301</f>
        <v>1.3411096902972274E-3</v>
      </c>
      <c r="AW302" s="6">
        <f t="shared" ref="AW302" si="4204">(N302-N301)/N301</f>
        <v>4.7449584816132862E-3</v>
      </c>
      <c r="AX302" s="6">
        <f t="shared" ref="AX302" si="4205">(O302-O301)/O301</f>
        <v>1.1968085106382979E-2</v>
      </c>
      <c r="AZ302" s="2">
        <f t="shared" ref="AZ302" si="4206">E302/B302</f>
        <v>7.5164152715059288E-2</v>
      </c>
      <c r="BA302" s="17">
        <f t="shared" ref="BA302" si="4207">AF302/AE302</f>
        <v>8.3457157008420005E-2</v>
      </c>
      <c r="BB302" s="2">
        <f t="shared" ref="BB302" si="4208">H302/E302</f>
        <v>1.3313243528909079E-2</v>
      </c>
      <c r="BC302" s="2">
        <f t="shared" ref="BC302" si="4209">(H302-J302)/E302</f>
        <v>1.1401713630332606E-2</v>
      </c>
      <c r="BD302" s="2">
        <f t="shared" ref="BD302" si="4210">J302/E302</f>
        <v>1.9115298985764725E-3</v>
      </c>
      <c r="BE302" s="2">
        <f t="shared" ref="BE302" si="4211">M302/E302</f>
        <v>0.36100928778644836</v>
      </c>
      <c r="BF302" s="2">
        <f t="shared" ref="BF302" si="4212">N302/E302</f>
        <v>0.60000674657611264</v>
      </c>
      <c r="BG302" s="2">
        <f t="shared" ref="BG302" si="4213">O302/E302</f>
        <v>2.5670722108529921E-2</v>
      </c>
      <c r="BH302" s="2">
        <f t="shared" ref="BH302" si="4214">I302/G302</f>
        <v>3.0459597476719735E-2</v>
      </c>
      <c r="BI302" s="2">
        <f t="shared" ref="BI302" si="4215">J302/G302</f>
        <v>5.1066386302192849E-3</v>
      </c>
      <c r="BJ302" s="2">
        <f t="shared" ref="BJ302" si="4216">M302/G302</f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ref="Q303" si="4217">H303+L303</f>
        <v>1201</v>
      </c>
      <c r="R303">
        <f t="shared" ref="R303" si="4218">Q303+N303+O303</f>
        <v>57650</v>
      </c>
      <c r="Z303">
        <f t="shared" ref="Z303" si="4219">N303</f>
        <v>54151</v>
      </c>
      <c r="AA303">
        <f t="shared" ref="AA303" si="4220">M303</f>
        <v>31966</v>
      </c>
      <c r="AB303">
        <f t="shared" ref="AB303" si="4221">H303</f>
        <v>1201</v>
      </c>
      <c r="AC303">
        <f t="shared" ref="AC303" si="4222">O303</f>
        <v>2298</v>
      </c>
      <c r="AE303" s="3">
        <f t="shared" ref="AE303" si="4223">B303-B302</f>
        <v>5630</v>
      </c>
      <c r="AF303" s="3">
        <f t="shared" ref="AF303" si="4224">E303-E302</f>
        <v>682</v>
      </c>
      <c r="AG303" s="3">
        <f t="shared" ref="AG303" si="4225">G303-G302</f>
        <v>-123</v>
      </c>
      <c r="AH303" s="3">
        <f t="shared" ref="AH303" si="4226">H303-H302</f>
        <v>17</v>
      </c>
      <c r="AI303" s="3">
        <f t="shared" ref="AI303" si="4227">J303-J302</f>
        <v>4</v>
      </c>
      <c r="AJ303" s="3">
        <f t="shared" ref="AJ303" si="4228">M303-M302</f>
        <v>-140</v>
      </c>
      <c r="AK303" s="3">
        <f t="shared" ref="AK303" si="4229">N303-N302</f>
        <v>790</v>
      </c>
      <c r="AL303" s="3">
        <f t="shared" ref="AL303" si="4230">O303-O302</f>
        <v>15</v>
      </c>
      <c r="AM303" s="3"/>
      <c r="AN303" s="3">
        <f t="shared" ref="AN303" si="4231">AE303-AF303</f>
        <v>4948</v>
      </c>
      <c r="AO303" s="3">
        <f t="shared" ref="AO303" si="4232">AF303</f>
        <v>682</v>
      </c>
      <c r="AQ303" s="6">
        <f t="shared" ref="AQ303" si="4233">(B303-B302)/B302</f>
        <v>4.7582946880358893E-3</v>
      </c>
      <c r="AR303" s="6">
        <f t="shared" ref="AR303" si="4234">(E303-E302)/E302</f>
        <v>7.6686081813479657E-3</v>
      </c>
      <c r="AS303" s="6">
        <f t="shared" ref="AS303" si="4235">(G303-G302)/G302</f>
        <v>-3.6948032442174826E-3</v>
      </c>
      <c r="AT303" s="6">
        <f t="shared" ref="AT303" si="4236">(H303-H302)/H302</f>
        <v>1.4358108108108109E-2</v>
      </c>
      <c r="AU303" s="6">
        <f t="shared" ref="AU303" si="4237">(J303-J302)/J302</f>
        <v>2.3529411764705882E-2</v>
      </c>
      <c r="AV303" s="6">
        <f t="shared" ref="AV303" si="4238">(M303-M302)/M302</f>
        <v>-4.3605556593783092E-3</v>
      </c>
      <c r="AW303" s="6">
        <f t="shared" ref="AW303" si="4239">(N303-N302)/N302</f>
        <v>1.4804819999625194E-2</v>
      </c>
      <c r="AX303" s="6">
        <f t="shared" ref="AX303" si="4240">(O303-O302)/O302</f>
        <v>6.5703022339027592E-3</v>
      </c>
      <c r="AZ303" s="2">
        <f t="shared" ref="AZ303" si="4241">E303/B303</f>
        <v>7.5381868009390771E-2</v>
      </c>
      <c r="BA303" s="17">
        <f t="shared" ref="BA303" si="4242">AF303/AE303</f>
        <v>0.12113676731793961</v>
      </c>
      <c r="BB303" s="2">
        <f t="shared" ref="BB303" si="4243">H303/E303</f>
        <v>1.3401624709873237E-2</v>
      </c>
      <c r="BC303" s="2">
        <f t="shared" ref="BC303" si="4244">(H303-J303)/E303</f>
        <v>1.146000714158186E-2</v>
      </c>
      <c r="BD303" s="2">
        <f t="shared" ref="BD303" si="4245">J303/E303</f>
        <v>1.9416175682913765E-3</v>
      </c>
      <c r="BE303" s="2">
        <f t="shared" ref="BE303" si="4246">M303/E303</f>
        <v>0.35669969648277094</v>
      </c>
      <c r="BF303" s="2">
        <f t="shared" ref="BF303" si="4247">N303/E303</f>
        <v>0.60425593643992148</v>
      </c>
      <c r="BG303" s="2">
        <f t="shared" ref="BG303" si="4248">O303/E303</f>
        <v>2.5642742367434388E-2</v>
      </c>
      <c r="BH303" s="2">
        <f t="shared" ref="BH303" si="4249">I303/G303</f>
        <v>3.0964512919468147E-2</v>
      </c>
      <c r="BI303" s="2">
        <f t="shared" ref="BI303" si="4250">J303/G303</f>
        <v>5.2461784303675339E-3</v>
      </c>
      <c r="BJ303" s="2">
        <f t="shared" ref="BJ303" si="4251">M303/G303</f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ref="Q304" si="4252">H304+L304</f>
        <v>1239</v>
      </c>
      <c r="R304">
        <f t="shared" ref="R304" si="4253">Q304+N304+O304</f>
        <v>58259</v>
      </c>
      <c r="Z304">
        <f t="shared" ref="Z304" si="4254">N304</f>
        <v>54694</v>
      </c>
      <c r="AA304">
        <f t="shared" ref="AA304" si="4255">M304</f>
        <v>32007</v>
      </c>
      <c r="AB304">
        <f t="shared" ref="AB304" si="4256">H304</f>
        <v>1239</v>
      </c>
      <c r="AC304">
        <f t="shared" ref="AC304" si="4257">O304</f>
        <v>2326</v>
      </c>
      <c r="AE304" s="3">
        <f t="shared" ref="AE304" si="4258">B304-B303</f>
        <v>5693</v>
      </c>
      <c r="AF304" s="3">
        <f t="shared" ref="AF304" si="4259">E304-E303</f>
        <v>650</v>
      </c>
      <c r="AG304" s="3">
        <f t="shared" ref="AG304" si="4260">G304-G303</f>
        <v>79</v>
      </c>
      <c r="AH304" s="3">
        <f t="shared" ref="AH304" si="4261">H304-H303</f>
        <v>38</v>
      </c>
      <c r="AI304" s="3">
        <f t="shared" ref="AI304" si="4262">J304-J303</f>
        <v>1</v>
      </c>
      <c r="AJ304" s="3">
        <f t="shared" ref="AJ304" si="4263">M304-M303</f>
        <v>41</v>
      </c>
      <c r="AK304" s="3">
        <f t="shared" ref="AK304" si="4264">N304-N303</f>
        <v>543</v>
      </c>
      <c r="AL304" s="3">
        <f t="shared" ref="AL304" si="4265">O304-O303</f>
        <v>28</v>
      </c>
      <c r="AM304" s="3"/>
      <c r="AN304" s="3">
        <f t="shared" ref="AN304" si="4266">AE304-AF304</f>
        <v>5043</v>
      </c>
      <c r="AO304" s="3">
        <f t="shared" ref="AO304" si="4267">AF304</f>
        <v>650</v>
      </c>
      <c r="AQ304" s="6">
        <f t="shared" ref="AQ304" si="4268">(B304-B303)/B303</f>
        <v>4.7887539566312002E-3</v>
      </c>
      <c r="AR304" s="6">
        <f t="shared" ref="AR304" si="4269">(E304-E303)/E303</f>
        <v>7.2531690769505443E-3</v>
      </c>
      <c r="AS304" s="6">
        <f t="shared" ref="AS304" si="4270">(G304-G303)/G303</f>
        <v>2.3818856091898572E-3</v>
      </c>
      <c r="AT304" s="6">
        <f t="shared" ref="AT304" si="4271">(H304-H303)/H303</f>
        <v>3.1640299750208163E-2</v>
      </c>
      <c r="AU304" s="6">
        <f t="shared" ref="AU304" si="4272">(J304-J303)/J303</f>
        <v>5.7471264367816091E-3</v>
      </c>
      <c r="AV304" s="6">
        <f t="shared" ref="AV304" si="4273">(M304-M303)/M303</f>
        <v>1.2826127760745792E-3</v>
      </c>
      <c r="AW304" s="6">
        <f t="shared" ref="AW304" si="4274">(N304-N303)/N303</f>
        <v>1.0027515650680505E-2</v>
      </c>
      <c r="AX304" s="6">
        <f t="shared" ref="AX304" si="4275">(O304-O303)/O303</f>
        <v>1.2184508268059183E-2</v>
      </c>
      <c r="AZ304" s="2">
        <f t="shared" ref="AZ304" si="4276">E304/B304</f>
        <v>7.5566754847135251E-2</v>
      </c>
      <c r="BA304" s="17">
        <f t="shared" ref="BA304" si="4277">AF304/AE304</f>
        <v>0.11417530300368874</v>
      </c>
      <c r="BB304" s="2">
        <f t="shared" ref="BB304" si="4278">H304/E304</f>
        <v>1.372609842022467E-2</v>
      </c>
      <c r="BC304" s="2">
        <f t="shared" ref="BC304" si="4279">(H304-J304)/E304</f>
        <v>1.1787383954091242E-2</v>
      </c>
      <c r="BD304" s="2">
        <f t="shared" ref="BD304" si="4280">J304/E304</f>
        <v>1.9387144661334279E-3</v>
      </c>
      <c r="BE304" s="2">
        <f t="shared" ref="BE304" si="4281">M304/E304</f>
        <v>0.35458533667161501</v>
      </c>
      <c r="BF304" s="2">
        <f t="shared" ref="BF304" si="4282">N304/E304</f>
        <v>0.60592028006115262</v>
      </c>
      <c r="BG304" s="2">
        <f t="shared" ref="BG304" si="4283">O304/E304</f>
        <v>2.5768284847007734E-2</v>
      </c>
      <c r="BH304" s="2">
        <f t="shared" ref="BH304" si="4284">I304/G304</f>
        <v>3.2003850087228537E-2</v>
      </c>
      <c r="BI304" s="2">
        <f t="shared" ref="BI304" si="4285">J304/G304</f>
        <v>5.2637911327678517E-3</v>
      </c>
      <c r="BJ304" s="2">
        <f t="shared" ref="BJ304" si="4286">M304/G304</f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ref="Q305" si="4287">H305+L305</f>
        <v>1262</v>
      </c>
      <c r="R305">
        <f t="shared" ref="R305" si="4288">Q305+N305+O305</f>
        <v>59114</v>
      </c>
      <c r="Z305">
        <f t="shared" ref="Z305" si="4289">N305</f>
        <v>55500</v>
      </c>
      <c r="AA305">
        <f t="shared" ref="AA305" si="4290">M305</f>
        <v>32147</v>
      </c>
      <c r="AB305">
        <f t="shared" ref="AB305" si="4291">H305</f>
        <v>1262</v>
      </c>
      <c r="AC305">
        <f t="shared" ref="AC305" si="4292">O305</f>
        <v>2352</v>
      </c>
      <c r="AE305" s="3">
        <f t="shared" ref="AE305" si="4293">B305-B304</f>
        <v>8807</v>
      </c>
      <c r="AF305" s="3">
        <f t="shared" ref="AF305" si="4294">E305-E304</f>
        <v>995</v>
      </c>
      <c r="AG305" s="3">
        <f t="shared" ref="AG305" si="4295">G305-G304</f>
        <v>163</v>
      </c>
      <c r="AH305" s="3">
        <f t="shared" ref="AH305" si="4296">H305-H304</f>
        <v>23</v>
      </c>
      <c r="AI305" s="3">
        <f t="shared" ref="AI305" si="4297">J305-J304</f>
        <v>-6</v>
      </c>
      <c r="AJ305" s="3">
        <f t="shared" ref="AJ305" si="4298">M305-M304</f>
        <v>140</v>
      </c>
      <c r="AK305" s="3">
        <f t="shared" ref="AK305" si="4299">N305-N304</f>
        <v>806</v>
      </c>
      <c r="AL305" s="3">
        <f t="shared" ref="AL305" si="4300">O305-O304</f>
        <v>26</v>
      </c>
      <c r="AM305" s="3"/>
      <c r="AN305" s="3">
        <f t="shared" ref="AN305" si="4301">AE305-AF305</f>
        <v>7812</v>
      </c>
      <c r="AO305" s="3">
        <f t="shared" ref="AO305" si="4302">AF305</f>
        <v>995</v>
      </c>
      <c r="AQ305" s="6">
        <f t="shared" ref="AQ305" si="4303">(B305-B304)/B304</f>
        <v>7.3728359508421796E-3</v>
      </c>
      <c r="AR305" s="6">
        <f t="shared" ref="AR305" si="4304">(E305-E304)/E304</f>
        <v>1.1022976536015775E-2</v>
      </c>
      <c r="AS305" s="6">
        <f t="shared" ref="AS305" si="4305">(G305-G304)/G304</f>
        <v>4.9028454550923417E-3</v>
      </c>
      <c r="AT305" s="6">
        <f t="shared" ref="AT305" si="4306">(H305-H304)/H304</f>
        <v>1.8563357546408393E-2</v>
      </c>
      <c r="AU305" s="6">
        <f t="shared" ref="AU305" si="4307">(J305-J304)/J304</f>
        <v>-3.4285714285714287E-2</v>
      </c>
      <c r="AV305" s="6">
        <f t="shared" ref="AV305" si="4308">(M305-M304)/M304</f>
        <v>4.3740431780548003E-3</v>
      </c>
      <c r="AW305" s="6">
        <f t="shared" ref="AW305" si="4309">(N305-N304)/N304</f>
        <v>1.4736534171938421E-2</v>
      </c>
      <c r="AX305" s="6">
        <f t="shared" ref="AX305" si="4310">(O305-O304)/O304</f>
        <v>1.117798796216681E-2</v>
      </c>
      <c r="AZ305" s="2">
        <f t="shared" ref="AZ305" si="4311">E305/B305</f>
        <v>7.5840565365856497E-2</v>
      </c>
      <c r="BA305" s="17">
        <f t="shared" ref="BA305" si="4312">AF305/AE305</f>
        <v>0.11297831270580221</v>
      </c>
      <c r="BB305" s="2">
        <f t="shared" ref="BB305" si="4313">H305/E305</f>
        <v>1.3828469992658418E-2</v>
      </c>
      <c r="BC305" s="2">
        <f t="shared" ref="BC305" si="4314">(H305-J305)/E305</f>
        <v>1.19766384326273E-2</v>
      </c>
      <c r="BD305" s="2">
        <f t="shared" ref="BD305" si="4315">J305/E305</f>
        <v>1.8518315600311195E-3</v>
      </c>
      <c r="BE305" s="2">
        <f t="shared" ref="BE305" si="4316">M305/E305</f>
        <v>0.35225342698414436</v>
      </c>
      <c r="BF305" s="2">
        <f t="shared" ref="BF305" si="4317">N305/E305</f>
        <v>0.60814586734749787</v>
      </c>
      <c r="BG305" s="2">
        <f t="shared" ref="BG305" si="4318">O305/E305</f>
        <v>2.5772235675699369E-2</v>
      </c>
      <c r="BH305" s="2">
        <f t="shared" ref="BH305" si="4319">I305/G305</f>
        <v>3.2715735280912331E-2</v>
      </c>
      <c r="BI305" s="2">
        <f t="shared" ref="BI305" si="4320">J305/G305</f>
        <v>5.058517166033105E-3</v>
      </c>
      <c r="BJ305" s="2">
        <f t="shared" ref="BJ305" si="4321">M305/G305</f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ref="Q306" si="4322">H306+L306</f>
        <v>1251</v>
      </c>
      <c r="R306">
        <f t="shared" ref="R306" si="4323">Q306+N306+O306</f>
        <v>60209</v>
      </c>
      <c r="Z306">
        <f t="shared" ref="Z306" si="4324">N306</f>
        <v>56577</v>
      </c>
      <c r="AA306">
        <f t="shared" ref="AA306" si="4325">M306</f>
        <v>32136</v>
      </c>
      <c r="AB306">
        <f t="shared" ref="AB306" si="4326">H306</f>
        <v>1251</v>
      </c>
      <c r="AC306">
        <f t="shared" ref="AC306" si="4327">O306</f>
        <v>2381</v>
      </c>
      <c r="AE306" s="3">
        <f t="shared" ref="AE306" si="4328">B306-B305</f>
        <v>8497</v>
      </c>
      <c r="AF306" s="3">
        <f t="shared" ref="AF306" si="4329">E306-E305</f>
        <v>1084</v>
      </c>
      <c r="AG306" s="3">
        <f t="shared" ref="AG306" si="4330">G306-G305</f>
        <v>-22</v>
      </c>
      <c r="AH306" s="3">
        <f t="shared" ref="AH306" si="4331">H306-H305</f>
        <v>-11</v>
      </c>
      <c r="AI306" s="3">
        <f t="shared" ref="AI306" si="4332">J306-J305</f>
        <v>-3</v>
      </c>
      <c r="AJ306" s="3">
        <f t="shared" ref="AJ306" si="4333">M306-M305</f>
        <v>-11</v>
      </c>
      <c r="AK306" s="3">
        <f t="shared" ref="AK306" si="4334">N306-N305</f>
        <v>1077</v>
      </c>
      <c r="AL306" s="3">
        <f t="shared" ref="AL306" si="4335">O306-O305</f>
        <v>29</v>
      </c>
      <c r="AM306" s="3"/>
      <c r="AN306" s="3">
        <f t="shared" ref="AN306" si="4336">AE306-AF306</f>
        <v>7413</v>
      </c>
      <c r="AO306" s="3">
        <f t="shared" ref="AO306" si="4337">AF306</f>
        <v>1084</v>
      </c>
      <c r="AQ306" s="6">
        <f t="shared" ref="AQ306" si="4338">(B306-B305)/B305</f>
        <v>7.0612560010703661E-3</v>
      </c>
      <c r="AR306" s="6">
        <f t="shared" ref="AR306" si="4339">(E306-E305)/E305</f>
        <v>1.1878020183868247E-2</v>
      </c>
      <c r="AS306" s="6">
        <f t="shared" ref="AS306" si="4340">(G306-G305)/G305</f>
        <v>-6.5850519321141007E-4</v>
      </c>
      <c r="AT306" s="6">
        <f t="shared" ref="AT306" si="4341">(H306-H305)/H305</f>
        <v>-8.7163232963549924E-3</v>
      </c>
      <c r="AU306" s="6">
        <f t="shared" ref="AU306" si="4342">(J306-J305)/J305</f>
        <v>-1.7751479289940829E-2</v>
      </c>
      <c r="AV306" s="6">
        <f t="shared" ref="AV306" si="4343">(M306-M305)/M305</f>
        <v>-3.4217811926462812E-4</v>
      </c>
      <c r="AW306" s="6">
        <f t="shared" ref="AW306" si="4344">(N306-N305)/N305</f>
        <v>1.9405405405405404E-2</v>
      </c>
      <c r="AX306" s="6">
        <f t="shared" ref="AX306" si="4345">(O306-O305)/O305</f>
        <v>1.2329931972789115E-2</v>
      </c>
      <c r="AZ306" s="2">
        <f t="shared" ref="AZ306" si="4346">E306/B306</f>
        <v>7.6203310051624659E-2</v>
      </c>
      <c r="BA306" s="17">
        <f t="shared" ref="BA306" si="4347">AF306/AE306</f>
        <v>0.12757443803695423</v>
      </c>
      <c r="BB306" s="2">
        <f t="shared" ref="BB306" si="4348">H306/E306</f>
        <v>1.35470247441659E-2</v>
      </c>
      <c r="BC306" s="2">
        <f t="shared" ref="BC306" si="4349">(H306-J306)/E306</f>
        <v>1.1749417943581137E-2</v>
      </c>
      <c r="BD306" s="2">
        <f t="shared" ref="BD306" si="4350">J306/E306</f>
        <v>1.7976068005847636E-3</v>
      </c>
      <c r="BE306" s="2">
        <f t="shared" ref="BE306" si="4351">M306/E306</f>
        <v>0.3479993502626022</v>
      </c>
      <c r="BF306" s="2">
        <f t="shared" ref="BF306" si="4352">N306/E306</f>
        <v>0.61266987925713356</v>
      </c>
      <c r="BG306" s="2">
        <f t="shared" ref="BG306" si="4353">O306/E306</f>
        <v>2.5783745736098328E-2</v>
      </c>
      <c r="BH306" s="2">
        <f t="shared" ref="BH306" si="4354">I306/G306</f>
        <v>3.2497678737233054E-2</v>
      </c>
      <c r="BI306" s="2">
        <f t="shared" ref="BI306" si="4355">J306/G306</f>
        <v>4.9719950879084677E-3</v>
      </c>
      <c r="BJ306" s="2">
        <f t="shared" ref="BJ306" si="4356">M306/G306</f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ref="Q307:Q308" si="4357">H307+L307</f>
        <v>1240</v>
      </c>
      <c r="R307">
        <f t="shared" ref="R307:R308" si="4358">Q307+N307+O307</f>
        <v>61016</v>
      </c>
      <c r="Z307">
        <f t="shared" ref="Z307:Z308" si="4359">N307</f>
        <v>57364</v>
      </c>
      <c r="AA307">
        <f t="shared" ref="AA307:AA308" si="4360">M307</f>
        <v>32628</v>
      </c>
      <c r="AB307">
        <f t="shared" ref="AB307:AB308" si="4361">H307</f>
        <v>1240</v>
      </c>
      <c r="AC307">
        <f t="shared" ref="AC307:AC308" si="4362">O307</f>
        <v>2412</v>
      </c>
      <c r="AE307" s="3">
        <f t="shared" ref="AE307:AE308" si="4363">B307-B306</f>
        <v>7308</v>
      </c>
      <c r="AF307" s="3">
        <f t="shared" ref="AF307:AF308" si="4364">E307-E306</f>
        <v>1299</v>
      </c>
      <c r="AG307" s="3">
        <f t="shared" ref="AG307:AG308" si="4365">G307-G306</f>
        <v>481</v>
      </c>
      <c r="AH307" s="3">
        <f t="shared" ref="AH307:AH308" si="4366">H307-H306</f>
        <v>-11</v>
      </c>
      <c r="AI307" s="3">
        <f t="shared" ref="AI307:AI308" si="4367">J307-J306</f>
        <v>5</v>
      </c>
      <c r="AJ307" s="3">
        <f t="shared" ref="AJ307:AJ308" si="4368">M307-M306</f>
        <v>492</v>
      </c>
      <c r="AK307" s="3">
        <f t="shared" ref="AK307:AK308" si="4369">N307-N306</f>
        <v>787</v>
      </c>
      <c r="AL307" s="3">
        <f t="shared" ref="AL307:AL308" si="4370">O307-O306</f>
        <v>31</v>
      </c>
      <c r="AM307" s="3"/>
      <c r="AN307" s="3">
        <f t="shared" ref="AN307:AN308" si="4371">AE307-AF307</f>
        <v>6009</v>
      </c>
      <c r="AO307" s="3">
        <f t="shared" ref="AO307:AO308" si="4372">AF307</f>
        <v>1299</v>
      </c>
      <c r="AQ307" s="6">
        <f t="shared" ref="AQ307:AQ308" si="4373">(B307-B306)/B306</f>
        <v>6.0305786978967239E-3</v>
      </c>
      <c r="AR307" s="6">
        <f t="shared" ref="AR307:AR308" si="4374">(E307-E306)/E306</f>
        <v>1.4066814662407277E-2</v>
      </c>
      <c r="AS307" s="6">
        <f t="shared" ref="AS307:AS308" si="4375">(G307-G306)/G306</f>
        <v>1.4406805043879355E-2</v>
      </c>
      <c r="AT307" s="6">
        <f t="shared" ref="AT307:AT308" si="4376">(H307-H306)/H306</f>
        <v>-8.7929656274980013E-3</v>
      </c>
      <c r="AU307" s="6">
        <f t="shared" ref="AU307:AU308" si="4377">(J307-J306)/J306</f>
        <v>3.0120481927710843E-2</v>
      </c>
      <c r="AV307" s="6">
        <f t="shared" ref="AV307:AV308" si="4378">(M307-M306)/M306</f>
        <v>1.5309932785660941E-2</v>
      </c>
      <c r="AW307" s="6">
        <f t="shared" ref="AW307:AW308" si="4379">(N307-N306)/N306</f>
        <v>1.3910246213125475E-2</v>
      </c>
      <c r="AX307" s="6">
        <f t="shared" ref="AX307:AX308" si="4380">(O307-O306)/O306</f>
        <v>1.3019739605207897E-2</v>
      </c>
      <c r="AZ307" s="2">
        <f t="shared" ref="AZ307:AZ308" si="4381">E307/B307</f>
        <v>7.6812026917511808E-2</v>
      </c>
      <c r="BA307" s="17">
        <f t="shared" ref="BA307:BA308" si="4382">AF307/AE307</f>
        <v>0.1777504105090312</v>
      </c>
      <c r="BB307" s="2">
        <f t="shared" ref="BB307:BB308" si="4383">H307/E307</f>
        <v>1.3241638545982658E-2</v>
      </c>
      <c r="BC307" s="2">
        <f t="shared" ref="BC307:BC308" si="4384">(H307-J307)/E307</f>
        <v>1.1415573875528598E-2</v>
      </c>
      <c r="BD307" s="2">
        <f t="shared" ref="BD307:BD308" si="4385">J307/E307</f>
        <v>1.82606467045406E-3</v>
      </c>
      <c r="BE307" s="2">
        <f t="shared" ref="BE307:BE308" si="4386">M307/E307</f>
        <v>0.3484259536115501</v>
      </c>
      <c r="BF307" s="2">
        <f t="shared" ref="BF307:BF308" si="4387">N307/E307</f>
        <v>0.61257528512237835</v>
      </c>
      <c r="BG307" s="2">
        <f t="shared" ref="BG307:BG308" si="4388">O307/E307</f>
        <v>2.5757122720088847E-2</v>
      </c>
      <c r="BH307" s="2">
        <f t="shared" ref="BH307:BH308" si="4389">I307/G307</f>
        <v>3.1563717963859692E-2</v>
      </c>
      <c r="BI307" s="2">
        <f t="shared" ref="BI307:BI308" si="4390">J307/G307</f>
        <v>5.0490138183536077E-3</v>
      </c>
      <c r="BJ307" s="2">
        <f t="shared" ref="BJ307:BJ308" si="4391">M307/G307</f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4357"/>
        <v>1249</v>
      </c>
      <c r="R308">
        <f t="shared" si="4358"/>
        <v>61668</v>
      </c>
      <c r="Z308">
        <f t="shared" si="4359"/>
        <v>57979</v>
      </c>
      <c r="AA308">
        <f t="shared" si="4360"/>
        <v>33098</v>
      </c>
      <c r="AB308">
        <f t="shared" si="4361"/>
        <v>1249</v>
      </c>
      <c r="AC308">
        <f t="shared" si="4362"/>
        <v>2440</v>
      </c>
      <c r="AE308" s="3">
        <f t="shared" si="4363"/>
        <v>7497</v>
      </c>
      <c r="AF308" s="3">
        <f t="shared" si="4364"/>
        <v>1122</v>
      </c>
      <c r="AG308" s="3">
        <f t="shared" si="4365"/>
        <v>479</v>
      </c>
      <c r="AH308" s="3">
        <f t="shared" si="4366"/>
        <v>9</v>
      </c>
      <c r="AI308" s="3">
        <f t="shared" si="4367"/>
        <v>5</v>
      </c>
      <c r="AJ308" s="3">
        <f t="shared" si="4368"/>
        <v>470</v>
      </c>
      <c r="AK308" s="3">
        <f t="shared" si="4369"/>
        <v>615</v>
      </c>
      <c r="AL308" s="3">
        <f t="shared" si="4370"/>
        <v>28</v>
      </c>
      <c r="AM308" s="3"/>
      <c r="AN308" s="3">
        <f t="shared" si="4371"/>
        <v>6375</v>
      </c>
      <c r="AO308" s="3">
        <f t="shared" si="4372"/>
        <v>1122</v>
      </c>
      <c r="AQ308" s="6">
        <f t="shared" si="4373"/>
        <v>6.1494571547625687E-3</v>
      </c>
      <c r="AR308" s="6">
        <f t="shared" si="4374"/>
        <v>1.1981547135961727E-2</v>
      </c>
      <c r="AS308" s="6">
        <f t="shared" si="4375"/>
        <v>1.4143143970709815E-2</v>
      </c>
      <c r="AT308" s="6">
        <f t="shared" si="4376"/>
        <v>7.2580645161290326E-3</v>
      </c>
      <c r="AU308" s="6">
        <f t="shared" si="4377"/>
        <v>2.9239766081871343E-2</v>
      </c>
      <c r="AV308" s="6">
        <f t="shared" si="4378"/>
        <v>1.4404805688365821E-2</v>
      </c>
      <c r="AW308" s="6">
        <f t="shared" si="4379"/>
        <v>1.0721009692490064E-2</v>
      </c>
      <c r="AX308" s="6">
        <f t="shared" si="4380"/>
        <v>1.1608623548922056E-2</v>
      </c>
      <c r="AZ308" s="2">
        <f t="shared" si="4381"/>
        <v>7.7257263606192256E-2</v>
      </c>
      <c r="BA308" s="17">
        <f t="shared" si="4382"/>
        <v>0.14965986394557823</v>
      </c>
      <c r="BB308" s="2">
        <f t="shared" si="4383"/>
        <v>1.3179832429352299E-2</v>
      </c>
      <c r="BC308" s="2">
        <f t="shared" si="4384"/>
        <v>1.1322626258362703E-2</v>
      </c>
      <c r="BD308" s="2">
        <f t="shared" si="4385"/>
        <v>1.8572061709895954E-3</v>
      </c>
      <c r="BE308" s="2">
        <f t="shared" si="4386"/>
        <v>0.34926028322394109</v>
      </c>
      <c r="BF308" s="2">
        <f t="shared" si="4387"/>
        <v>0.61181225333980538</v>
      </c>
      <c r="BG308" s="2">
        <f t="shared" si="4388"/>
        <v>2.5747631006901209E-2</v>
      </c>
      <c r="BH308" s="2">
        <f t="shared" si="4389"/>
        <v>3.1239991847905203E-2</v>
      </c>
      <c r="BI308" s="2">
        <f t="shared" si="4390"/>
        <v>5.1241738725361754E-3</v>
      </c>
      <c r="BJ308" s="2">
        <f t="shared" si="439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ref="Q309" si="4392">H309+L309</f>
        <v>1276</v>
      </c>
      <c r="R309">
        <f t="shared" ref="R309" si="4393">Q309+N309+O309</f>
        <v>61826</v>
      </c>
      <c r="Z309">
        <f t="shared" ref="Z309" si="4394">N309</f>
        <v>58082</v>
      </c>
      <c r="AA309">
        <f t="shared" ref="AA309" si="4395">M309</f>
        <v>33674</v>
      </c>
      <c r="AB309">
        <f t="shared" ref="AB309" si="4396">H309</f>
        <v>1276</v>
      </c>
      <c r="AC309">
        <f t="shared" ref="AC309" si="4397">O309</f>
        <v>2468</v>
      </c>
      <c r="AE309" s="3">
        <f t="shared" ref="AE309" si="4398">B309-B308</f>
        <v>5093</v>
      </c>
      <c r="AF309" s="3">
        <f t="shared" ref="AF309" si="4399">E309-E308</f>
        <v>734</v>
      </c>
      <c r="AG309" s="3">
        <f t="shared" ref="AG309" si="4400">G309-G308</f>
        <v>603</v>
      </c>
      <c r="AH309" s="3">
        <f t="shared" ref="AH309" si="4401">H309-H308</f>
        <v>27</v>
      </c>
      <c r="AI309" s="3">
        <f t="shared" ref="AI309" si="4402">J309-J308</f>
        <v>10</v>
      </c>
      <c r="AJ309" s="3">
        <f t="shared" ref="AJ309" si="4403">M309-M308</f>
        <v>576</v>
      </c>
      <c r="AK309" s="3">
        <f t="shared" ref="AK309" si="4404">N309-N308</f>
        <v>103</v>
      </c>
      <c r="AL309" s="3">
        <f t="shared" ref="AL309" si="4405">O309-O308</f>
        <v>28</v>
      </c>
      <c r="AM309" s="3"/>
      <c r="AN309" s="3">
        <f t="shared" ref="AN309" si="4406">AE309-AF309</f>
        <v>4359</v>
      </c>
      <c r="AO309" s="3">
        <f t="shared" ref="AO309" si="4407">AF309</f>
        <v>734</v>
      </c>
      <c r="AQ309" s="6">
        <f t="shared" ref="AQ309" si="4408">(B309-B308)/B308</f>
        <v>4.1520296683023143E-3</v>
      </c>
      <c r="AR309" s="6">
        <f t="shared" ref="AR309" si="4409">(E309-E308)/E308</f>
        <v>7.7453939176497901E-3</v>
      </c>
      <c r="AS309" s="6">
        <f t="shared" ref="AS309" si="4410">(G309-G308)/G308</f>
        <v>1.7556118438291555E-2</v>
      </c>
      <c r="AT309" s="6">
        <f t="shared" ref="AT309" si="4411">(H309-H308)/H308</f>
        <v>2.1617293835068056E-2</v>
      </c>
      <c r="AU309" s="6">
        <f t="shared" ref="AU309" si="4412">(J309-J308)/J308</f>
        <v>5.6818181818181816E-2</v>
      </c>
      <c r="AV309" s="6">
        <f t="shared" ref="AV309" si="4413">(M309-M308)/M308</f>
        <v>1.7402864221403105E-2</v>
      </c>
      <c r="AW309" s="6">
        <f t="shared" ref="AW309" si="4414">(N309-N308)/N308</f>
        <v>1.7765052863967989E-3</v>
      </c>
      <c r="AX309" s="6">
        <f t="shared" ref="AX309" si="4415">(O309-O308)/O308</f>
        <v>1.1475409836065573E-2</v>
      </c>
      <c r="AZ309" s="2">
        <f t="shared" ref="AZ309" si="4416">E309/B309</f>
        <v>7.753372920188159E-2</v>
      </c>
      <c r="BA309" s="17">
        <f t="shared" ref="BA309" si="4417">AF309/AE309</f>
        <v>0.14411937954054585</v>
      </c>
      <c r="BB309" s="2">
        <f t="shared" ref="BB309" si="4418">H309/E309</f>
        <v>1.3361256544502619E-2</v>
      </c>
      <c r="BC309" s="2">
        <f t="shared" ref="BC309" si="4419">(H309-J309)/E309</f>
        <v>1.1413612565445026E-2</v>
      </c>
      <c r="BD309" s="2">
        <f t="shared" ref="BD309" si="4420">J309/E309</f>
        <v>1.9476439790575917E-3</v>
      </c>
      <c r="BE309" s="2">
        <f t="shared" ref="BE309" si="4421">M309/E309</f>
        <v>0.35260732984293192</v>
      </c>
      <c r="BF309" s="2">
        <f t="shared" ref="BF309" si="4422">N309/E309</f>
        <v>0.60818848167539263</v>
      </c>
      <c r="BG309" s="2">
        <f t="shared" ref="BG309" si="4423">O309/E309</f>
        <v>2.5842931937172776E-2</v>
      </c>
      <c r="BH309" s="2">
        <f t="shared" ref="BH309" si="4424">I309/G309</f>
        <v>3.1187410586552219E-2</v>
      </c>
      <c r="BI309" s="2">
        <f t="shared" ref="BI309" si="4425">J309/G309</f>
        <v>5.3218884120171672E-3</v>
      </c>
      <c r="BJ309" s="2">
        <f t="shared" ref="BJ309" si="4426">M309/G309</f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ref="Q310" si="4427">H310+L310</f>
        <v>1321</v>
      </c>
      <c r="R310">
        <f t="shared" ref="R310" si="4428">Q310+N310+O310</f>
        <v>62277</v>
      </c>
      <c r="Z310">
        <f t="shared" ref="Z310" si="4429">N310</f>
        <v>58462</v>
      </c>
      <c r="AA310">
        <f t="shared" ref="AA310" si="4430">M310</f>
        <v>34270</v>
      </c>
      <c r="AB310">
        <f t="shared" ref="AB310" si="4431">H310</f>
        <v>1321</v>
      </c>
      <c r="AC310">
        <f t="shared" ref="AC310" si="4432">O310</f>
        <v>2494</v>
      </c>
      <c r="AE310" s="3">
        <f t="shared" ref="AE310" si="4433">B310-B309</f>
        <v>6319</v>
      </c>
      <c r="AF310" s="3">
        <f t="shared" ref="AF310" si="4434">E310-E309</f>
        <v>1047</v>
      </c>
      <c r="AG310" s="3">
        <f t="shared" ref="AG310" si="4435">G310-G309</f>
        <v>641</v>
      </c>
      <c r="AH310" s="3">
        <f t="shared" ref="AH310" si="4436">H310-H309</f>
        <v>45</v>
      </c>
      <c r="AI310" s="3">
        <f t="shared" ref="AI310" si="4437">J310-J309</f>
        <v>-2</v>
      </c>
      <c r="AJ310" s="3">
        <f t="shared" ref="AJ310" si="4438">M310-M309</f>
        <v>596</v>
      </c>
      <c r="AK310" s="3">
        <f t="shared" ref="AK310" si="4439">N310-N309</f>
        <v>380</v>
      </c>
      <c r="AL310" s="3">
        <f t="shared" ref="AL310" si="4440">O310-O309</f>
        <v>26</v>
      </c>
      <c r="AM310" s="3"/>
      <c r="AN310" s="3">
        <f t="shared" ref="AN310" si="4441">AE310-AF310</f>
        <v>5272</v>
      </c>
      <c r="AO310" s="3">
        <f t="shared" ref="AO310" si="4442">AF310</f>
        <v>1047</v>
      </c>
      <c r="AQ310" s="6">
        <f t="shared" ref="AQ310" si="4443">(B310-B309)/B309</f>
        <v>5.1302160714836627E-3</v>
      </c>
      <c r="AR310" s="6">
        <f t="shared" ref="AR310" si="4444">(E310-E309)/E309</f>
        <v>1.0963350785340314E-2</v>
      </c>
      <c r="AS310" s="6">
        <f t="shared" ref="AS310" si="4445">(G310-G309)/G309</f>
        <v>1.8340486409155938E-2</v>
      </c>
      <c r="AT310" s="6">
        <f t="shared" ref="AT310" si="4446">(H310-H309)/H309</f>
        <v>3.526645768025078E-2</v>
      </c>
      <c r="AU310" s="6">
        <f t="shared" ref="AU310" si="4447">(J310-J309)/J309</f>
        <v>-1.0752688172043012E-2</v>
      </c>
      <c r="AV310" s="6">
        <f t="shared" ref="AV310" si="4448">(M310-M309)/M309</f>
        <v>1.7699115044247787E-2</v>
      </c>
      <c r="AW310" s="6">
        <f t="shared" ref="AW310" si="4449">(N310-N309)/N309</f>
        <v>6.5424744326985987E-3</v>
      </c>
      <c r="AX310" s="6">
        <f t="shared" ref="AX310" si="4450">(O310-O309)/O309</f>
        <v>1.0534846029173419E-2</v>
      </c>
      <c r="AZ310" s="2">
        <f t="shared" ref="AZ310" si="4451">E310/B310</f>
        <v>7.7983685516069337E-2</v>
      </c>
      <c r="BA310" s="17">
        <f t="shared" ref="BA310" si="4452">AF310/AE310</f>
        <v>0.1656907738566229</v>
      </c>
      <c r="BB310" s="2">
        <f t="shared" ref="BB310" si="4453">H310/E310</f>
        <v>1.3682455177271173E-2</v>
      </c>
      <c r="BC310" s="2">
        <f t="shared" ref="BC310" si="4454">(H310-J310)/E310</f>
        <v>1.1776647643116823E-2</v>
      </c>
      <c r="BD310" s="2">
        <f t="shared" ref="BD310" si="4455">J310/E310</f>
        <v>1.9058075341543497E-3</v>
      </c>
      <c r="BE310" s="2">
        <f t="shared" ref="BE310" si="4456">M310/E310</f>
        <v>0.35495665323624764</v>
      </c>
      <c r="BF310" s="2">
        <f t="shared" ref="BF310" si="4457">N310/E310</f>
        <v>0.60552891337897607</v>
      </c>
      <c r="BG310" s="2">
        <f t="shared" ref="BG310" si="4458">O310/E310</f>
        <v>2.5831978207505154E-2</v>
      </c>
      <c r="BH310" s="2">
        <f t="shared" ref="BH310" si="4459">I310/G310</f>
        <v>3.1946278553566916E-2</v>
      </c>
      <c r="BI310" s="2">
        <f t="shared" ref="BI310" si="4460">J310/G310</f>
        <v>5.1698463094602565E-3</v>
      </c>
      <c r="BJ310" s="2">
        <f t="shared" ref="BJ310" si="4461">M310/G310</f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ref="Q311" si="4462">H311+L311</f>
        <v>1367</v>
      </c>
      <c r="R311">
        <f t="shared" ref="R311" si="4463">Q311+N311+O311</f>
        <v>62727</v>
      </c>
      <c r="Z311">
        <f t="shared" ref="Z311" si="4464">N311</f>
        <v>58832</v>
      </c>
      <c r="AA311">
        <f t="shared" ref="AA311" si="4465">M311</f>
        <v>35211</v>
      </c>
      <c r="AB311">
        <f t="shared" ref="AB311" si="4466">H311</f>
        <v>1367</v>
      </c>
      <c r="AC311">
        <f t="shared" ref="AC311" si="4467">O311</f>
        <v>2528</v>
      </c>
      <c r="AE311" s="3">
        <f t="shared" ref="AE311" si="4468">B311-B310</f>
        <v>7597</v>
      </c>
      <c r="AF311" s="3">
        <f t="shared" ref="AF311" si="4469">E311-E310</f>
        <v>1391</v>
      </c>
      <c r="AG311" s="3">
        <f t="shared" ref="AG311" si="4470">G311-G310</f>
        <v>987</v>
      </c>
      <c r="AH311" s="3">
        <f t="shared" ref="AH311" si="4471">H311-H310</f>
        <v>46</v>
      </c>
      <c r="AI311" s="3">
        <f t="shared" ref="AI311" si="4472">J311-J310</f>
        <v>2</v>
      </c>
      <c r="AJ311" s="3">
        <f t="shared" ref="AJ311" si="4473">M311-M310</f>
        <v>941</v>
      </c>
      <c r="AK311" s="3">
        <f t="shared" ref="AK311" si="4474">N311-N310</f>
        <v>370</v>
      </c>
      <c r="AL311" s="3">
        <f t="shared" ref="AL311" si="4475">O311-O310</f>
        <v>34</v>
      </c>
      <c r="AM311" s="3"/>
      <c r="AN311" s="3">
        <f t="shared" ref="AN311" si="4476">AE311-AF311</f>
        <v>6206</v>
      </c>
      <c r="AO311" s="3">
        <f t="shared" ref="AO311" si="4477">AF311</f>
        <v>1391</v>
      </c>
      <c r="AQ311" s="6">
        <f t="shared" ref="AQ311" si="4478">(B311-B310)/B310</f>
        <v>6.1363072789996451E-3</v>
      </c>
      <c r="AR311" s="6">
        <f t="shared" ref="AR311" si="4479">(E311-E310)/E310</f>
        <v>1.4407490652221197E-2</v>
      </c>
      <c r="AS311" s="6">
        <f t="shared" ref="AS311" si="4480">(G311-G310)/G310</f>
        <v>2.7731729931724312E-2</v>
      </c>
      <c r="AT311" s="6">
        <f t="shared" ref="AT311" si="4481">(H311-H310)/H310</f>
        <v>3.4822104466313397E-2</v>
      </c>
      <c r="AU311" s="6">
        <f t="shared" ref="AU311" si="4482">(J311-J310)/J310</f>
        <v>1.0869565217391304E-2</v>
      </c>
      <c r="AV311" s="6">
        <f t="shared" ref="AV311" si="4483">(M311-M310)/M310</f>
        <v>2.7458418441785818E-2</v>
      </c>
      <c r="AW311" s="6">
        <f t="shared" ref="AW311" si="4484">(N311-N310)/N310</f>
        <v>6.3288974034415519E-3</v>
      </c>
      <c r="AX311" s="6">
        <f t="shared" ref="AX311" si="4485">(O311-O310)/O310</f>
        <v>1.3632718524458701E-2</v>
      </c>
      <c r="AZ311" s="2">
        <f t="shared" ref="AZ311" si="4486">E311/B311</f>
        <v>7.8624768993881045E-2</v>
      </c>
      <c r="BA311" s="17">
        <f t="shared" ref="BA311" si="4487">AF311/AE311</f>
        <v>0.18309859154929578</v>
      </c>
      <c r="BB311" s="2">
        <f t="shared" ref="BB311" si="4488">H311/E311</f>
        <v>1.3957810043088485E-2</v>
      </c>
      <c r="BC311" s="2">
        <f t="shared" ref="BC311" si="4489">(H311-J311)/E311</f>
        <v>1.2058649349588516E-2</v>
      </c>
      <c r="BD311" s="2">
        <f t="shared" ref="BD311" si="4490">J311/E311</f>
        <v>1.8991606934999695E-3</v>
      </c>
      <c r="BE311" s="2">
        <f t="shared" ref="BE311" si="4491">M311/E311</f>
        <v>0.35952337192917966</v>
      </c>
      <c r="BF311" s="2">
        <f t="shared" ref="BF311" si="4492">N311/E311</f>
        <v>0.60070656946231293</v>
      </c>
      <c r="BG311" s="2">
        <f t="shared" ref="BG311" si="4493">O311/E311</f>
        <v>2.5812248565418937E-2</v>
      </c>
      <c r="BH311" s="2">
        <f t="shared" ref="BH311" si="4494">I311/G311</f>
        <v>3.2287167149652796E-2</v>
      </c>
      <c r="BI311" s="2">
        <f t="shared" ref="BI311" si="4495">J311/G311</f>
        <v>5.0850237847886708E-3</v>
      </c>
      <c r="BJ311" s="2">
        <f t="shared" ref="BJ311" si="4496">M311/G311</f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ref="Q312" si="4497">H312+L312</f>
        <v>1388</v>
      </c>
      <c r="R312">
        <f t="shared" ref="R312" si="4498">Q312+N312+O312</f>
        <v>63476</v>
      </c>
      <c r="Z312">
        <f t="shared" ref="Z312" si="4499">N312</f>
        <v>59524</v>
      </c>
      <c r="AA312">
        <f t="shared" ref="AA312" si="4500">M312</f>
        <v>36038</v>
      </c>
      <c r="AB312">
        <f t="shared" ref="AB312" si="4501">H312</f>
        <v>1388</v>
      </c>
      <c r="AC312">
        <f t="shared" ref="AC312" si="4502">O312</f>
        <v>2564</v>
      </c>
      <c r="AE312" s="3">
        <f t="shared" ref="AE312" si="4503">B312-B311</f>
        <v>9537</v>
      </c>
      <c r="AF312" s="3">
        <f t="shared" ref="AF312" si="4504">E312-E311</f>
        <v>1576</v>
      </c>
      <c r="AG312" s="3">
        <f t="shared" ref="AG312" si="4505">G312-G311</f>
        <v>848</v>
      </c>
      <c r="AH312" s="3">
        <f t="shared" ref="AH312" si="4506">H312-H311</f>
        <v>21</v>
      </c>
      <c r="AI312" s="3">
        <f t="shared" ref="AI312" si="4507">J312-J311</f>
        <v>4</v>
      </c>
      <c r="AJ312" s="3">
        <f t="shared" ref="AJ312" si="4508">M312-M311</f>
        <v>827</v>
      </c>
      <c r="AK312" s="3">
        <f t="shared" ref="AK312" si="4509">N312-N311</f>
        <v>692</v>
      </c>
      <c r="AL312" s="3">
        <f t="shared" ref="AL312" si="4510">O312-O311</f>
        <v>36</v>
      </c>
      <c r="AM312" s="3"/>
      <c r="AN312" s="3">
        <f t="shared" ref="AN312" si="4511">AE312-AF312</f>
        <v>7961</v>
      </c>
      <c r="AO312" s="3">
        <f t="shared" ref="AO312" si="4512">AF312</f>
        <v>1576</v>
      </c>
      <c r="AQ312" s="6">
        <f t="shared" ref="AQ312" si="4513">(B312-B311)/B311</f>
        <v>7.6563174854973916E-3</v>
      </c>
      <c r="AR312" s="6">
        <f t="shared" ref="AR312" si="4514">(E312-E311)/E311</f>
        <v>1.6091813187935223E-2</v>
      </c>
      <c r="AS312" s="6">
        <f t="shared" ref="AS312" si="4515">(G312-G311)/G311</f>
        <v>2.3183334244627919E-2</v>
      </c>
      <c r="AT312" s="6">
        <f t="shared" ref="AT312" si="4516">(H312-H311)/H311</f>
        <v>1.5362106803218726E-2</v>
      </c>
      <c r="AU312" s="6">
        <f t="shared" ref="AU312" si="4517">(J312-J311)/J311</f>
        <v>2.1505376344086023E-2</v>
      </c>
      <c r="AV312" s="6">
        <f t="shared" ref="AV312" si="4518">(M312-M311)/M311</f>
        <v>2.3486978501036607E-2</v>
      </c>
      <c r="AW312" s="6">
        <f t="shared" ref="AW312" si="4519">(N312-N311)/N311</f>
        <v>1.1762306227903183E-2</v>
      </c>
      <c r="AX312" s="6">
        <f t="shared" ref="AX312" si="4520">(O312-O311)/O311</f>
        <v>1.4240506329113924E-2</v>
      </c>
      <c r="AZ312" s="2">
        <f t="shared" ref="AZ312" si="4521">E312/B312</f>
        <v>7.9282968510367077E-2</v>
      </c>
      <c r="BA312" s="17">
        <f t="shared" ref="BA312" si="4522">AF312/AE312</f>
        <v>0.16525112718884344</v>
      </c>
      <c r="BB312" s="2">
        <f t="shared" ref="BB312" si="4523">H312/E312</f>
        <v>1.3947786241131901E-2</v>
      </c>
      <c r="BC312" s="2">
        <f t="shared" ref="BC312" si="4524">(H312-J312)/E312</f>
        <v>1.2038507144723355E-2</v>
      </c>
      <c r="BD312" s="2">
        <f t="shared" ref="BD312" si="4525">J312/E312</f>
        <v>1.9092790964085455E-3</v>
      </c>
      <c r="BE312" s="2">
        <f t="shared" ref="BE312" si="4526">M312/E312</f>
        <v>0.36214000040195349</v>
      </c>
      <c r="BF312" s="2">
        <f t="shared" ref="BF312" si="4527">N312/E312</f>
        <v>0.59814699439274877</v>
      </c>
      <c r="BG312" s="2">
        <f t="shared" ref="BG312" si="4528">O312/E312</f>
        <v>2.5765218964165847E-2</v>
      </c>
      <c r="BH312" s="2">
        <f t="shared" ref="BH312" si="4529">I312/G312</f>
        <v>3.2009832736600227E-2</v>
      </c>
      <c r="BI312" s="2">
        <f t="shared" ref="BI312" si="4530">J312/G312</f>
        <v>5.0766846577245768E-3</v>
      </c>
      <c r="BJ312" s="2">
        <f t="shared" ref="BJ312" si="4531">M312/G312</f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ref="Q313" si="4532">H313+L313</f>
        <v>1384</v>
      </c>
      <c r="R313">
        <f t="shared" ref="R313" si="4533">Q313+N313+O313</f>
        <v>64851</v>
      </c>
      <c r="Z313">
        <f t="shared" ref="Z313" si="4534">N313</f>
        <v>60874</v>
      </c>
      <c r="AA313">
        <f t="shared" ref="AA313" si="4535">M313</f>
        <v>36355</v>
      </c>
      <c r="AB313">
        <f t="shared" ref="AB313" si="4536">H313</f>
        <v>1384</v>
      </c>
      <c r="AC313">
        <f t="shared" ref="AC313" si="4537">O313</f>
        <v>2593</v>
      </c>
      <c r="AE313" s="3">
        <f t="shared" ref="AE313" si="4538">B313-B312</f>
        <v>9767</v>
      </c>
      <c r="AF313" s="3">
        <f t="shared" ref="AF313" si="4539">E313-E312</f>
        <v>1692</v>
      </c>
      <c r="AG313" s="3">
        <f t="shared" ref="AG313" si="4540">G313-G312</f>
        <v>313</v>
      </c>
      <c r="AH313" s="3">
        <f t="shared" ref="AH313" si="4541">H313-H312</f>
        <v>-4</v>
      </c>
      <c r="AI313" s="3">
        <f t="shared" ref="AI313" si="4542">J313-J312</f>
        <v>4</v>
      </c>
      <c r="AJ313" s="3">
        <f t="shared" ref="AJ313" si="4543">M313-M312</f>
        <v>317</v>
      </c>
      <c r="AK313" s="3">
        <f t="shared" ref="AK313" si="4544">N313-N312</f>
        <v>1350</v>
      </c>
      <c r="AL313" s="3">
        <f t="shared" ref="AL313" si="4545">O313-O312</f>
        <v>29</v>
      </c>
      <c r="AM313" s="3"/>
      <c r="AN313" s="3">
        <f t="shared" ref="AN313" si="4546">AE313-AF313</f>
        <v>8075</v>
      </c>
      <c r="AO313" s="3">
        <f t="shared" ref="AO313" si="4547">AF313</f>
        <v>1692</v>
      </c>
      <c r="AQ313" s="6">
        <f t="shared" ref="AQ313" si="4548">(B313-B312)/B312</f>
        <v>7.7813850658274746E-3</v>
      </c>
      <c r="AR313" s="6">
        <f t="shared" ref="AR313" si="4549">(E313-E312)/E312</f>
        <v>1.7002632795385574E-2</v>
      </c>
      <c r="AS313" s="6">
        <f t="shared" ref="AS313" si="4550">(G313-G312)/G312</f>
        <v>8.3631699887778549E-3</v>
      </c>
      <c r="AT313" s="6">
        <f t="shared" ref="AT313" si="4551">(H313-H312)/H312</f>
        <v>-2.881844380403458E-3</v>
      </c>
      <c r="AU313" s="6">
        <f t="shared" ref="AU313" si="4552">(J313-J312)/J312</f>
        <v>2.1052631578947368E-2</v>
      </c>
      <c r="AV313" s="6">
        <f t="shared" ref="AV313" si="4553">(M313-M312)/M312</f>
        <v>8.796270603252122E-3</v>
      </c>
      <c r="AW313" s="6">
        <f t="shared" ref="AW313" si="4554">(N313-N312)/N312</f>
        <v>2.2679927424232242E-2</v>
      </c>
      <c r="AX313" s="6">
        <f t="shared" ref="AX313" si="4555">(O313-O312)/O312</f>
        <v>1.1310452418096724E-2</v>
      </c>
      <c r="AZ313" s="2">
        <f t="shared" ref="AZ313" si="4556">E313/B313</f>
        <v>8.0008411452857128E-2</v>
      </c>
      <c r="BA313" s="17">
        <f t="shared" ref="BA313" si="4557">AF313/AE313</f>
        <v>0.17323640831370943</v>
      </c>
      <c r="BB313" s="2">
        <f t="shared" ref="BB313" si="4558">H313/E313</f>
        <v>1.3675078552654981E-2</v>
      </c>
      <c r="BC313" s="2">
        <f t="shared" ref="BC313" si="4559">(H313-J313)/E313</f>
        <v>1.17581961543782E-2</v>
      </c>
      <c r="BD313" s="2">
        <f t="shared" ref="BD313" si="4560">J313/E313</f>
        <v>1.916882398276782E-3</v>
      </c>
      <c r="BE313" s="2">
        <f t="shared" ref="BE313" si="4561">M313/E313</f>
        <v>0.35921783293480625</v>
      </c>
      <c r="BF313" s="2">
        <f t="shared" ref="BF313" si="4562">N313/E313</f>
        <v>0.60148607790051978</v>
      </c>
      <c r="BG313" s="2">
        <f t="shared" ref="BG313" si="4563">O313/E313</f>
        <v>2.562101061201905E-2</v>
      </c>
      <c r="BH313" s="2">
        <f t="shared" ref="BH313" si="4564">I313/G313</f>
        <v>3.1532367047351545E-2</v>
      </c>
      <c r="BI313" s="2">
        <f t="shared" ref="BI313" si="4565">J313/G313</f>
        <v>5.1405707623413443E-3</v>
      </c>
      <c r="BJ313" s="2">
        <f t="shared" ref="BJ313" si="4566">M313/G313</f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ref="Q314" si="4567">H314+L314</f>
        <v>1424</v>
      </c>
      <c r="R314">
        <f t="shared" ref="R314" si="4568">Q314+N314+O314</f>
        <v>65360</v>
      </c>
      <c r="Z314">
        <f t="shared" ref="Z314" si="4569">N314</f>
        <v>61307</v>
      </c>
      <c r="AA314">
        <f t="shared" ref="AA314" si="4570">M314</f>
        <v>37281</v>
      </c>
      <c r="AB314">
        <f t="shared" ref="AB314" si="4571">H314</f>
        <v>1424</v>
      </c>
      <c r="AC314">
        <f t="shared" ref="AC314" si="4572">O314</f>
        <v>2629</v>
      </c>
      <c r="AE314" s="3">
        <f t="shared" ref="AE314" si="4573">B314-B313</f>
        <v>8572</v>
      </c>
      <c r="AF314" s="3">
        <f t="shared" ref="AF314" si="4574">E314-E313</f>
        <v>1435</v>
      </c>
      <c r="AG314" s="3">
        <f t="shared" ref="AG314" si="4575">G314-G313</f>
        <v>966</v>
      </c>
      <c r="AH314" s="3">
        <f t="shared" ref="AH314" si="4576">H314-H313</f>
        <v>40</v>
      </c>
      <c r="AI314" s="3">
        <f t="shared" ref="AI314" si="4577">J314-J313</f>
        <v>2</v>
      </c>
      <c r="AJ314" s="3">
        <f t="shared" ref="AJ314" si="4578">M314-M313</f>
        <v>926</v>
      </c>
      <c r="AK314" s="3">
        <f t="shared" ref="AK314" si="4579">N314-N313</f>
        <v>433</v>
      </c>
      <c r="AL314" s="3">
        <f t="shared" ref="AL314" si="4580">O314-O313</f>
        <v>36</v>
      </c>
      <c r="AM314" s="3"/>
      <c r="AN314" s="3">
        <f t="shared" ref="AN314" si="4581">AE314-AF314</f>
        <v>7137</v>
      </c>
      <c r="AO314" s="3">
        <f t="shared" ref="AO314" si="4582">AF314</f>
        <v>1435</v>
      </c>
      <c r="AQ314" s="6">
        <f t="shared" ref="AQ314" si="4583">(B314-B313)/B313</f>
        <v>6.7765952905350603E-3</v>
      </c>
      <c r="AR314" s="6">
        <f t="shared" ref="AR314" si="4584">(E314-E313)/E313</f>
        <v>1.4179001244985475E-2</v>
      </c>
      <c r="AS314" s="6">
        <f t="shared" ref="AS314" si="4585">(G314-G313)/G313</f>
        <v>2.5596862661967725E-2</v>
      </c>
      <c r="AT314" s="6">
        <f t="shared" ref="AT314" si="4586">(H314-H313)/H313</f>
        <v>2.8901734104046242E-2</v>
      </c>
      <c r="AU314" s="6">
        <f t="shared" ref="AU314" si="4587">(J314-J313)/J313</f>
        <v>1.0309278350515464E-2</v>
      </c>
      <c r="AV314" s="6">
        <f t="shared" ref="AV314" si="4588">(M314-M313)/M313</f>
        <v>2.5471049374226378E-2</v>
      </c>
      <c r="AW314" s="6">
        <f t="shared" ref="AW314" si="4589">(N314-N313)/N313</f>
        <v>7.1130531918388801E-3</v>
      </c>
      <c r="AX314" s="6">
        <f t="shared" ref="AX314" si="4590">(O314-O313)/O313</f>
        <v>1.3883532587736213E-2</v>
      </c>
      <c r="AZ314" s="2">
        <f t="shared" ref="AZ314" si="4591">E314/B314</f>
        <v>8.0596679738110452E-2</v>
      </c>
      <c r="BA314" s="17">
        <f t="shared" ref="BA314" si="4592">AF314/AE314</f>
        <v>0.16740550629958004</v>
      </c>
      <c r="BB314" s="2">
        <f t="shared" ref="BB314" si="4593">H314/E314</f>
        <v>1.3873598269697295E-2</v>
      </c>
      <c r="BC314" s="2">
        <f t="shared" ref="BC314" si="4594">(H314-J314)/E314</f>
        <v>1.1964029968531093E-2</v>
      </c>
      <c r="BD314" s="2">
        <f t="shared" ref="BD314" si="4595">J314/E314</f>
        <v>1.9095683011662006E-3</v>
      </c>
      <c r="BE314" s="2">
        <f t="shared" ref="BE314" si="4596">M314/E314</f>
        <v>0.36321742773355675</v>
      </c>
      <c r="BF314" s="2">
        <f t="shared" ref="BF314" si="4597">N314/E314</f>
        <v>0.59729542775304212</v>
      </c>
      <c r="BG314" s="2">
        <f t="shared" ref="BG314" si="4598">O314/E314</f>
        <v>2.5613546243703784E-2</v>
      </c>
      <c r="BH314" s="2">
        <f t="shared" ref="BH314" si="4599">I314/G314</f>
        <v>3.1727167032683114E-2</v>
      </c>
      <c r="BI314" s="2">
        <f t="shared" ref="BI314" si="4600">J314/G314</f>
        <v>5.0639452267148945E-3</v>
      </c>
      <c r="BJ314" s="2">
        <f t="shared" ref="BJ314" si="4601">M314/G314</f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ref="Q315" si="4602">H315+L315</f>
        <v>1446</v>
      </c>
      <c r="R315">
        <f t="shared" ref="R315" si="4603">Q315+N315+O315</f>
        <v>66257</v>
      </c>
      <c r="Z315">
        <f t="shared" ref="Z315" si="4604">N315</f>
        <v>62147</v>
      </c>
      <c r="AA315">
        <f t="shared" ref="AA315" si="4605">M315</f>
        <v>38226</v>
      </c>
      <c r="AB315">
        <f t="shared" ref="AB315" si="4606">H315</f>
        <v>1446</v>
      </c>
      <c r="AC315">
        <f t="shared" ref="AC315" si="4607">O315</f>
        <v>2664</v>
      </c>
      <c r="AE315" s="3">
        <f t="shared" ref="AE315" si="4608">B315-B314</f>
        <v>10587</v>
      </c>
      <c r="AF315" s="3">
        <f t="shared" ref="AF315" si="4609">E315-E314</f>
        <v>1842</v>
      </c>
      <c r="AG315" s="3">
        <f t="shared" ref="AG315" si="4610">G315-G314</f>
        <v>967</v>
      </c>
      <c r="AH315" s="3">
        <f t="shared" ref="AH315" si="4611">H315-H314</f>
        <v>22</v>
      </c>
      <c r="AI315" s="3">
        <f t="shared" ref="AI315" si="4612">J315-J314</f>
        <v>4</v>
      </c>
      <c r="AJ315" s="3">
        <f t="shared" ref="AJ315" si="4613">M315-M314</f>
        <v>945</v>
      </c>
      <c r="AK315" s="3">
        <f t="shared" ref="AK315" si="4614">N315-N314</f>
        <v>840</v>
      </c>
      <c r="AL315" s="3">
        <f t="shared" ref="AL315" si="4615">O315-O314</f>
        <v>35</v>
      </c>
      <c r="AM315" s="3"/>
      <c r="AN315" s="3">
        <f t="shared" ref="AN315" si="4616">AE315-AF315</f>
        <v>8745</v>
      </c>
      <c r="AO315" s="3">
        <f t="shared" ref="AO315" si="4617">AF315</f>
        <v>1842</v>
      </c>
      <c r="AQ315" s="6">
        <f t="shared" ref="AQ315" si="4618">(B315-B314)/B314</f>
        <v>8.3132183862917874E-3</v>
      </c>
      <c r="AR315" s="6">
        <f t="shared" ref="AR315" si="4619">(E315-E314)/E314</f>
        <v>1.7946044952796641E-2</v>
      </c>
      <c r="AS315" s="6">
        <f t="shared" ref="AS315" si="4620">(G315-G314)/G314</f>
        <v>2.4983852215476037E-2</v>
      </c>
      <c r="AT315" s="6">
        <f t="shared" ref="AT315" si="4621">(H315-H314)/H314</f>
        <v>1.5449438202247191E-2</v>
      </c>
      <c r="AU315" s="6">
        <f t="shared" ref="AU315" si="4622">(J315-J314)/J314</f>
        <v>2.0408163265306121E-2</v>
      </c>
      <c r="AV315" s="6">
        <f t="shared" ref="AV315" si="4623">(M315-M314)/M314</f>
        <v>2.5348032509857569E-2</v>
      </c>
      <c r="AW315" s="6">
        <f t="shared" ref="AW315" si="4624">(N315-N314)/N314</f>
        <v>1.3701534898135612E-2</v>
      </c>
      <c r="AX315" s="6">
        <f t="shared" ref="AX315" si="4625">(O315-O314)/O314</f>
        <v>1.3313046785850133E-2</v>
      </c>
      <c r="AZ315" s="2">
        <f t="shared" ref="AZ315" si="4626">E315/B315</f>
        <v>8.1366652623119207E-2</v>
      </c>
      <c r="BA315" s="17">
        <f t="shared" ref="BA315" si="4627">AF315/AE315</f>
        <v>0.1739869651459337</v>
      </c>
      <c r="BB315" s="2">
        <f t="shared" ref="BB315" si="4628">H315/E315</f>
        <v>1.3839571987787487E-2</v>
      </c>
      <c r="BC315" s="2">
        <f t="shared" ref="BC315" si="4629">(H315-J315)/E315</f>
        <v>1.1925384990859758E-2</v>
      </c>
      <c r="BD315" s="2">
        <f t="shared" ref="BD315" si="4630">J315/E315</f>
        <v>1.9141869969277298E-3</v>
      </c>
      <c r="BE315" s="2">
        <f t="shared" ref="BE315" si="4631">M315/E315</f>
        <v>0.36585856072279699</v>
      </c>
      <c r="BF315" s="2">
        <f t="shared" ref="BF315" si="4632">N315/E315</f>
        <v>0.59480489649033819</v>
      </c>
      <c r="BG315" s="2">
        <f t="shared" ref="BG315" si="4633">O315/E315</f>
        <v>2.5496970799077361E-2</v>
      </c>
      <c r="BH315" s="2">
        <f t="shared" ref="BH315" si="4634">I315/G315</f>
        <v>3.1407541843113528E-2</v>
      </c>
      <c r="BI315" s="2">
        <f t="shared" ref="BI315" si="4635">J315/G315</f>
        <v>5.0413389796329904E-3</v>
      </c>
      <c r="BJ315" s="2">
        <f t="shared" ref="BJ315" si="4636">M315/G315</f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ref="Q316" si="4637">H316+L316</f>
        <v>1461</v>
      </c>
      <c r="R316">
        <f t="shared" ref="R316" si="4638">Q316+N316+O316</f>
        <v>67385</v>
      </c>
      <c r="Z316">
        <f t="shared" ref="Z316" si="4639">N316</f>
        <v>63229</v>
      </c>
      <c r="AA316">
        <f t="shared" ref="AA316" si="4640">M316</f>
        <v>38937</v>
      </c>
      <c r="AB316">
        <f t="shared" ref="AB316" si="4641">H316</f>
        <v>1461</v>
      </c>
      <c r="AC316">
        <f t="shared" ref="AC316" si="4642">O316</f>
        <v>2695</v>
      </c>
      <c r="AE316" s="3">
        <f t="shared" ref="AE316" si="4643">B316-B315</f>
        <v>10427</v>
      </c>
      <c r="AF316" s="3">
        <f t="shared" ref="AF316" si="4644">E316-E315</f>
        <v>1839</v>
      </c>
      <c r="AG316" s="3">
        <f t="shared" ref="AG316" si="4645">G316-G315</f>
        <v>726</v>
      </c>
      <c r="AH316" s="3">
        <f t="shared" ref="AH316" si="4646">H316-H315</f>
        <v>15</v>
      </c>
      <c r="AI316" s="3">
        <f t="shared" ref="AI316" si="4647">J316-J315</f>
        <v>5</v>
      </c>
      <c r="AJ316" s="3">
        <f t="shared" ref="AJ316" si="4648">M316-M315</f>
        <v>711</v>
      </c>
      <c r="AK316" s="3">
        <f t="shared" ref="AK316" si="4649">N316-N315</f>
        <v>1082</v>
      </c>
      <c r="AL316" s="3">
        <f t="shared" ref="AL316" si="4650">O316-O315</f>
        <v>31</v>
      </c>
      <c r="AM316" s="3"/>
      <c r="AN316" s="3">
        <f t="shared" ref="AN316" si="4651">AE316-AF316</f>
        <v>8588</v>
      </c>
      <c r="AO316" s="3">
        <f t="shared" ref="AO316" si="4652">AF316</f>
        <v>1839</v>
      </c>
      <c r="AQ316" s="6">
        <f t="shared" ref="AQ316" si="4653">(B316-B315)/B315</f>
        <v>8.1200777820436242E-3</v>
      </c>
      <c r="AR316" s="6">
        <f t="shared" ref="AR316" si="4654">(E316-E315)/E315</f>
        <v>1.7600949436750477E-2</v>
      </c>
      <c r="AS316" s="6">
        <f t="shared" ref="AS316" si="4655">(G316-G315)/G315</f>
        <v>1.8300060496067756E-2</v>
      </c>
      <c r="AT316" s="6">
        <f t="shared" ref="AT316" si="4656">(H316-H315)/H315</f>
        <v>1.0373443983402489E-2</v>
      </c>
      <c r="AU316" s="6">
        <f t="shared" ref="AU316" si="4657">(J316-J315)/J315</f>
        <v>2.5000000000000001E-2</v>
      </c>
      <c r="AV316" s="6">
        <f t="shared" ref="AV316" si="4658">(M316-M315)/M315</f>
        <v>1.8599905823261653E-2</v>
      </c>
      <c r="AW316" s="6">
        <f t="shared" ref="AW316" si="4659">(N316-N315)/N315</f>
        <v>1.7410333563969298E-2</v>
      </c>
      <c r="AX316" s="6">
        <f t="shared" ref="AX316" si="4660">(O316-O315)/O315</f>
        <v>1.1636636636636636E-2</v>
      </c>
      <c r="AZ316" s="2">
        <f t="shared" ref="AZ316" si="4661">E316/B316</f>
        <v>8.2131865822909975E-2</v>
      </c>
      <c r="BA316" s="17">
        <f t="shared" ref="BA316" si="4662">AF316/AE316</f>
        <v>0.17636904191042485</v>
      </c>
      <c r="BB316" s="2">
        <f t="shared" ref="BB316" si="4663">H316/E316</f>
        <v>1.3741276499689621E-2</v>
      </c>
      <c r="BC316" s="2">
        <f t="shared" ref="BC316" si="4664">(H316-J316)/E316</f>
        <v>1.1813171309794774E-2</v>
      </c>
      <c r="BD316" s="2">
        <f t="shared" ref="BD316" si="4665">J316/E316</f>
        <v>1.9281051898948477E-3</v>
      </c>
      <c r="BE316" s="2">
        <f t="shared" ref="BE316" si="4666">M316/E316</f>
        <v>0.36621771599480824</v>
      </c>
      <c r="BF316" s="2">
        <f t="shared" ref="BF316" si="4667">N316/E316</f>
        <v>0.59469347830176256</v>
      </c>
      <c r="BG316" s="2">
        <f t="shared" ref="BG316" si="4668">O316/E316</f>
        <v>2.5347529203739585E-2</v>
      </c>
      <c r="BH316" s="2">
        <f t="shared" ref="BH316" si="4669">I316/G316</f>
        <v>3.1090648051883756E-2</v>
      </c>
      <c r="BI316" s="2">
        <f t="shared" ref="BI316" si="4670">J316/G316</f>
        <v>5.0745086390415368E-3</v>
      </c>
      <c r="BJ316" s="2">
        <f t="shared" ref="BJ316" si="4671">M316/G316</f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ref="Q317" si="4672">H317+L317</f>
        <v>1473</v>
      </c>
      <c r="R317">
        <f t="shared" ref="R317" si="4673">Q317+N317+O317</f>
        <v>68022</v>
      </c>
      <c r="Z317">
        <f t="shared" ref="Z317" si="4674">N317</f>
        <v>63821</v>
      </c>
      <c r="AA317">
        <f t="shared" ref="AA317" si="4675">M317</f>
        <v>40033</v>
      </c>
      <c r="AB317">
        <f t="shared" ref="AB317" si="4676">H317</f>
        <v>1473</v>
      </c>
      <c r="AC317">
        <f t="shared" ref="AC317" si="4677">O317</f>
        <v>2728</v>
      </c>
      <c r="AE317" s="3">
        <f t="shared" ref="AE317" si="4678">B317-B316</f>
        <v>8736</v>
      </c>
      <c r="AF317" s="3">
        <f t="shared" ref="AF317" si="4679">E317-E316</f>
        <v>1733</v>
      </c>
      <c r="AG317" s="3">
        <f t="shared" ref="AG317" si="4680">G317-G316</f>
        <v>1108</v>
      </c>
      <c r="AH317" s="3">
        <f t="shared" ref="AH317" si="4681">H317-H316</f>
        <v>12</v>
      </c>
      <c r="AI317" s="3">
        <f t="shared" ref="AI317" si="4682">J317-J316</f>
        <v>3</v>
      </c>
      <c r="AJ317" s="3">
        <f t="shared" ref="AJ317" si="4683">M317-M316</f>
        <v>1096</v>
      </c>
      <c r="AK317" s="3">
        <f t="shared" ref="AK317" si="4684">N317-N316</f>
        <v>592</v>
      </c>
      <c r="AL317" s="3">
        <f t="shared" ref="AL317" si="4685">O317-O316</f>
        <v>33</v>
      </c>
      <c r="AM317" s="3"/>
      <c r="AN317" s="3">
        <f t="shared" ref="AN317" si="4686">AE317-AF317</f>
        <v>7003</v>
      </c>
      <c r="AO317" s="3">
        <f t="shared" ref="AO317" si="4687">AF317</f>
        <v>1733</v>
      </c>
      <c r="AQ317" s="6">
        <f t="shared" ref="AQ317" si="4688">(B317-B316)/B316</f>
        <v>6.748405596479953E-3</v>
      </c>
      <c r="AR317" s="6">
        <f t="shared" ref="AR317" si="4689">(E317-E316)/E316</f>
        <v>1.6299542897989128E-2</v>
      </c>
      <c r="AS317" s="6">
        <f t="shared" ref="AS317" si="4690">(G317-G316)/G316</f>
        <v>2.7427100351502549E-2</v>
      </c>
      <c r="AT317" s="6">
        <f t="shared" ref="AT317" si="4691">(H317-H316)/H316</f>
        <v>8.2135523613963042E-3</v>
      </c>
      <c r="AU317" s="6">
        <f t="shared" ref="AU317" si="4692">(J317-J316)/J316</f>
        <v>1.4634146341463415E-2</v>
      </c>
      <c r="AV317" s="6">
        <f t="shared" ref="AV317" si="4693">(M317-M316)/M316</f>
        <v>2.8148034003646918E-2</v>
      </c>
      <c r="AW317" s="6">
        <f t="shared" ref="AW317" si="4694">(N317-N316)/N316</f>
        <v>9.3627923895680774E-3</v>
      </c>
      <c r="AX317" s="6">
        <f t="shared" ref="AX317" si="4695">(O317-O316)/O316</f>
        <v>1.2244897959183673E-2</v>
      </c>
      <c r="AZ317" s="2">
        <f t="shared" ref="AZ317" si="4696">E317/B317</f>
        <v>8.291106023031404E-2</v>
      </c>
      <c r="BA317" s="17">
        <f t="shared" ref="BA317" si="4697">AF317/AE317</f>
        <v>0.19837454212454211</v>
      </c>
      <c r="BB317" s="2">
        <f t="shared" ref="BB317" si="4698">H317/E317</f>
        <v>1.3631946693813336E-2</v>
      </c>
      <c r="BC317" s="2">
        <f t="shared" ref="BC317" si="4699">(H317-J317)/E317</f>
        <v>1.1707001064272825E-2</v>
      </c>
      <c r="BD317" s="2">
        <f t="shared" ref="BD317" si="4700">J317/E317</f>
        <v>1.9249456295405117E-3</v>
      </c>
      <c r="BE317" s="2">
        <f t="shared" ref="BE317" si="4701">M317/E317</f>
        <v>0.37048725186247744</v>
      </c>
      <c r="BF317" s="2">
        <f t="shared" ref="BF317" si="4702">N317/E317</f>
        <v>0.59063439914858173</v>
      </c>
      <c r="BG317" s="2">
        <f t="shared" ref="BG317" si="4703">O317/E317</f>
        <v>2.5246402295127483E-2</v>
      </c>
      <c r="BH317" s="2">
        <f t="shared" ref="BH317" si="4704">I317/G317</f>
        <v>3.0477521322218475E-2</v>
      </c>
      <c r="BI317" s="2">
        <f t="shared" ref="BI317" si="4705">J317/G317</f>
        <v>5.0113236640485712E-3</v>
      </c>
      <c r="BJ317" s="2">
        <f t="shared" ref="BJ317" si="4706">M317/G317</f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ref="Q318" si="4707">H318+L318</f>
        <v>1506</v>
      </c>
      <c r="R318">
        <f t="shared" ref="R318" si="4708">Q318+N318+O318</f>
        <v>68329</v>
      </c>
      <c r="Z318">
        <f t="shared" ref="Z318" si="4709">N318</f>
        <v>64058</v>
      </c>
      <c r="AA318">
        <f t="shared" ref="AA318" si="4710">M318</f>
        <v>41313</v>
      </c>
      <c r="AB318">
        <f t="shared" ref="AB318" si="4711">H318</f>
        <v>1506</v>
      </c>
      <c r="AC318">
        <f t="shared" ref="AC318" si="4712">O318</f>
        <v>2765</v>
      </c>
      <c r="AE318" s="3">
        <f t="shared" ref="AE318" si="4713">B318-B317</f>
        <v>8698</v>
      </c>
      <c r="AF318" s="3">
        <f t="shared" ref="AF318" si="4714">E318-E317</f>
        <v>1587</v>
      </c>
      <c r="AG318" s="3">
        <f t="shared" ref="AG318" si="4715">G318-G317</f>
        <v>1313</v>
      </c>
      <c r="AH318" s="3">
        <f t="shared" ref="AH318" si="4716">H318-H317</f>
        <v>33</v>
      </c>
      <c r="AI318" s="3">
        <f t="shared" ref="AI318" si="4717">J318-J317</f>
        <v>0</v>
      </c>
      <c r="AJ318" s="3">
        <f t="shared" ref="AJ318" si="4718">M318-M317</f>
        <v>1280</v>
      </c>
      <c r="AK318" s="3">
        <f t="shared" ref="AK318" si="4719">N318-N317</f>
        <v>237</v>
      </c>
      <c r="AL318" s="3">
        <f t="shared" ref="AL318" si="4720">O318-O317</f>
        <v>37</v>
      </c>
      <c r="AM318" s="3"/>
      <c r="AN318" s="3">
        <f t="shared" ref="AN318" si="4721">AE318-AF318</f>
        <v>7111</v>
      </c>
      <c r="AO318" s="3">
        <f t="shared" ref="AO318" si="4722">AF318</f>
        <v>1587</v>
      </c>
      <c r="AQ318" s="6">
        <f t="shared" ref="AQ318" si="4723">(B318-B317)/B317</f>
        <v>6.6740123259753968E-3</v>
      </c>
      <c r="AR318" s="6">
        <f t="shared" ref="AR318" si="4724">(E318-E317)/E317</f>
        <v>1.4686964971542271E-2</v>
      </c>
      <c r="AS318" s="6">
        <f t="shared" ref="AS318" si="4725">(G318-G317)/G317</f>
        <v>3.1633980629306606E-2</v>
      </c>
      <c r="AT318" s="6">
        <f t="shared" ref="AT318" si="4726">(H318-H317)/H317</f>
        <v>2.2403258655804479E-2</v>
      </c>
      <c r="AU318" s="6">
        <f t="shared" ref="AU318" si="4727">(J318-J317)/J317</f>
        <v>0</v>
      </c>
      <c r="AV318" s="6">
        <f t="shared" ref="AV318" si="4728">(M318-M317)/M317</f>
        <v>3.1973621762046309E-2</v>
      </c>
      <c r="AW318" s="6">
        <f t="shared" ref="AW318" si="4729">(N318-N317)/N317</f>
        <v>3.7135112267122107E-3</v>
      </c>
      <c r="AX318" s="6">
        <f t="shared" ref="AX318" si="4730">(O318-O317)/O317</f>
        <v>1.3563049853372434E-2</v>
      </c>
      <c r="AZ318" s="2">
        <f t="shared" ref="AZ318" si="4731">E318/B318</f>
        <v>8.3571018063023167E-2</v>
      </c>
      <c r="BA318" s="17">
        <f t="shared" ref="BA318" si="4732">AF318/AE318</f>
        <v>0.18245573695102321</v>
      </c>
      <c r="BB318" s="2">
        <f t="shared" ref="BB318" si="4733">H318/E318</f>
        <v>1.3735612265372758E-2</v>
      </c>
      <c r="BC318" s="2">
        <f t="shared" ref="BC318" si="4734">(H318-J318)/E318</f>
        <v>1.1838529030845844E-2</v>
      </c>
      <c r="BD318" s="2">
        <f t="shared" ref="BD318" si="4735">J318/E318</f>
        <v>1.897083234526915E-3</v>
      </c>
      <c r="BE318" s="2">
        <f t="shared" ref="BE318" si="4736">M318/E318</f>
        <v>0.37679903686543476</v>
      </c>
      <c r="BF318" s="2">
        <f t="shared" ref="BF318" si="4737">N318/E318</f>
        <v>0.58424691267944762</v>
      </c>
      <c r="BG318" s="2">
        <f t="shared" ref="BG318" si="4738">O318/E318</f>
        <v>2.5218438189744806E-2</v>
      </c>
      <c r="BH318" s="2">
        <f t="shared" ref="BH318" si="4739">I318/G318</f>
        <v>3.0313645811438847E-2</v>
      </c>
      <c r="BI318" s="2">
        <f t="shared" ref="BI318" si="4740">J318/G318</f>
        <v>4.8576566477498305E-3</v>
      </c>
      <c r="BJ318" s="2">
        <f t="shared" ref="BJ318" si="4741">M318/G318</f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ref="Q319" si="4742">H319+L319</f>
        <v>1551</v>
      </c>
      <c r="R319">
        <f t="shared" ref="R319" si="4743">Q319+N319+O319</f>
        <v>69068</v>
      </c>
      <c r="Z319">
        <f t="shared" ref="Z319" si="4744">N319</f>
        <v>64712</v>
      </c>
      <c r="AA319">
        <f t="shared" ref="AA319" si="4745">M319</f>
        <v>42487</v>
      </c>
      <c r="AB319">
        <f t="shared" ref="AB319" si="4746">H319</f>
        <v>1551</v>
      </c>
      <c r="AC319">
        <f t="shared" ref="AC319" si="4747">O319</f>
        <v>2805</v>
      </c>
      <c r="AE319" s="3">
        <f t="shared" ref="AE319" si="4748">B319-B318</f>
        <v>10743</v>
      </c>
      <c r="AF319" s="3">
        <f t="shared" ref="AF319" si="4749">E319-E318</f>
        <v>1913</v>
      </c>
      <c r="AG319" s="3">
        <f t="shared" ref="AG319" si="4750">G319-G318</f>
        <v>1219</v>
      </c>
      <c r="AH319" s="3">
        <f t="shared" ref="AH319" si="4751">H319-H318</f>
        <v>45</v>
      </c>
      <c r="AI319" s="3">
        <f t="shared" ref="AI319" si="4752">J319-J318</f>
        <v>1</v>
      </c>
      <c r="AJ319" s="3">
        <f t="shared" ref="AJ319" si="4753">M319-M318</f>
        <v>1174</v>
      </c>
      <c r="AK319" s="3">
        <f t="shared" ref="AK319" si="4754">N319-N318</f>
        <v>654</v>
      </c>
      <c r="AL319" s="3">
        <f t="shared" ref="AL319" si="4755">O319-O318</f>
        <v>40</v>
      </c>
      <c r="AM319" s="3"/>
      <c r="AN319" s="3">
        <f t="shared" ref="AN319" si="4756">AE319-AF319</f>
        <v>8830</v>
      </c>
      <c r="AO319" s="3">
        <f t="shared" ref="AO319" si="4757">AF319</f>
        <v>1913</v>
      </c>
      <c r="AQ319" s="6">
        <f t="shared" ref="AQ319" si="4758">(B319-B318)/B318</f>
        <v>8.1884993620242041E-3</v>
      </c>
      <c r="AR319" s="6">
        <f t="shared" ref="AR319" si="4759">(E319-E318)/E318</f>
        <v>1.7447693402163404E-2</v>
      </c>
      <c r="AS319" s="6">
        <f t="shared" ref="AS319" si="4760">(G319-G318)/G318</f>
        <v>2.8468670450033862E-2</v>
      </c>
      <c r="AT319" s="6">
        <f t="shared" ref="AT319" si="4761">(H319-H318)/H318</f>
        <v>2.9880478087649404E-2</v>
      </c>
      <c r="AU319" s="6">
        <f t="shared" ref="AU319" si="4762">(J319-J318)/J318</f>
        <v>4.807692307692308E-3</v>
      </c>
      <c r="AV319" s="6">
        <f t="shared" ref="AV319" si="4763">(M319-M318)/M318</f>
        <v>2.8417205238060659E-2</v>
      </c>
      <c r="AW319" s="6">
        <f t="shared" ref="AW319" si="4764">(N319-N318)/N318</f>
        <v>1.0209497642761248E-2</v>
      </c>
      <c r="AX319" s="6">
        <f t="shared" ref="AX319" si="4765">(O319-O318)/O318</f>
        <v>1.4466546112115732E-2</v>
      </c>
      <c r="AZ319" s="2">
        <f t="shared" ref="AZ319" si="4766">E319/B319</f>
        <v>8.4338533535444404E-2</v>
      </c>
      <c r="BA319" s="17">
        <f t="shared" ref="BA319" si="4767">AF319/AE319</f>
        <v>0.17806944056594992</v>
      </c>
      <c r="BB319" s="2">
        <f t="shared" ref="BB319" si="4768">H319/E319</f>
        <v>1.3903455694500471E-2</v>
      </c>
      <c r="BC319" s="2">
        <f t="shared" ref="BC319" si="4769">(H319-J319)/E319</f>
        <v>1.2029940388149344E-2</v>
      </c>
      <c r="BD319" s="2">
        <f t="shared" ref="BD319" si="4770">J319/E319</f>
        <v>1.8735153063511273E-3</v>
      </c>
      <c r="BE319" s="2">
        <f t="shared" ref="BE319" si="4771">M319/E319</f>
        <v>0.38086145847339875</v>
      </c>
      <c r="BF319" s="2">
        <f t="shared" ref="BF319" si="4772">N319/E319</f>
        <v>0.58009053829949353</v>
      </c>
      <c r="BG319" s="2">
        <f t="shared" ref="BG319" si="4773">O319/E319</f>
        <v>2.5144547532607236E-2</v>
      </c>
      <c r="BH319" s="2">
        <f t="shared" ref="BH319" si="4774">I319/G319</f>
        <v>3.0473681820246151E-2</v>
      </c>
      <c r="BI319" s="2">
        <f t="shared" ref="BI319" si="4775">J319/G319</f>
        <v>4.7459012670875156E-3</v>
      </c>
      <c r="BJ319" s="2">
        <f t="shared" ref="BJ319" si="4776">M319/G319</f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ref="Q320" si="4777">H320+L320</f>
        <v>1579</v>
      </c>
      <c r="R320">
        <f t="shared" ref="R320" si="4778">Q320+N320+O320</f>
        <v>70426</v>
      </c>
      <c r="Z320">
        <f t="shared" ref="Z320" si="4779">N320</f>
        <v>66006</v>
      </c>
      <c r="AA320">
        <f t="shared" ref="AA320" si="4780">M320</f>
        <v>43098</v>
      </c>
      <c r="AB320">
        <f t="shared" ref="AB320" si="4781">H320</f>
        <v>1579</v>
      </c>
      <c r="AC320">
        <f t="shared" ref="AC320" si="4782">O320</f>
        <v>2841</v>
      </c>
      <c r="AE320" s="3">
        <f t="shared" ref="AE320" si="4783">B320-B319</f>
        <v>10542</v>
      </c>
      <c r="AF320" s="3">
        <f t="shared" ref="AF320" si="4784">E320-E319</f>
        <v>1969</v>
      </c>
      <c r="AG320" s="3">
        <f t="shared" ref="AG320" si="4785">G320-G319</f>
        <v>639</v>
      </c>
      <c r="AH320" s="3">
        <f t="shared" ref="AH320" si="4786">H320-H319</f>
        <v>28</v>
      </c>
      <c r="AI320" s="3">
        <f t="shared" ref="AI320" si="4787">J320-J319</f>
        <v>-1</v>
      </c>
      <c r="AJ320" s="3">
        <f t="shared" ref="AJ320" si="4788">M320-M319</f>
        <v>611</v>
      </c>
      <c r="AK320" s="3">
        <f t="shared" ref="AK320" si="4789">N320-N319</f>
        <v>1294</v>
      </c>
      <c r="AL320" s="3">
        <f t="shared" ref="AL320" si="4790">O320-O319</f>
        <v>36</v>
      </c>
      <c r="AM320" s="3"/>
      <c r="AN320" s="3">
        <f t="shared" ref="AN320" si="4791">AE320-AF320</f>
        <v>8573</v>
      </c>
      <c r="AO320" s="3">
        <f t="shared" ref="AO320" si="4792">AF320</f>
        <v>1969</v>
      </c>
      <c r="AQ320" s="6">
        <f t="shared" ref="AQ320" si="4793">(B320-B319)/B319</f>
        <v>7.9700311104894898E-3</v>
      </c>
      <c r="AR320" s="6">
        <f t="shared" ref="AR320" si="4794">(E320-E319)/E319</f>
        <v>1.7650486307202725E-2</v>
      </c>
      <c r="AS320" s="6">
        <f t="shared" ref="AS320" si="4795">(G320-G319)/G319</f>
        <v>1.451019574004269E-2</v>
      </c>
      <c r="AT320" s="6">
        <f t="shared" ref="AT320" si="4796">(H320-H319)/H319</f>
        <v>1.8052869116698903E-2</v>
      </c>
      <c r="AU320" s="6">
        <f t="shared" ref="AU320" si="4797">(J320-J319)/J319</f>
        <v>-4.7846889952153108E-3</v>
      </c>
      <c r="AV320" s="6">
        <f t="shared" ref="AV320" si="4798">(M320-M319)/M319</f>
        <v>1.438086944241768E-2</v>
      </c>
      <c r="AW320" s="6">
        <f t="shared" ref="AW320" si="4799">(N320-N319)/N319</f>
        <v>1.9996291259735444E-2</v>
      </c>
      <c r="AX320" s="6">
        <f t="shared" ref="AX320" si="4800">(O320-O319)/O319</f>
        <v>1.2834224598930482E-2</v>
      </c>
      <c r="AZ320" s="2">
        <f t="shared" ref="AZ320" si="4801">E320/B320</f>
        <v>8.5148513366240464E-2</v>
      </c>
      <c r="BA320" s="17">
        <f t="shared" ref="BA320" si="4802">AF320/AE320</f>
        <v>0.18677670271295768</v>
      </c>
      <c r="BB320" s="2">
        <f t="shared" ref="BB320" si="4803">H320/E320</f>
        <v>1.3908953172897361E-2</v>
      </c>
      <c r="BC320" s="2">
        <f t="shared" ref="BC320" si="4804">(H320-J320)/E320</f>
        <v>1.207674148197738E-2</v>
      </c>
      <c r="BD320" s="2">
        <f t="shared" ref="BD320" si="4805">J320/E320</f>
        <v>1.8322116909199816E-3</v>
      </c>
      <c r="BE320" s="2">
        <f t="shared" ref="BE320" si="4806">M320/E320</f>
        <v>0.37963778584264118</v>
      </c>
      <c r="BF320" s="2">
        <f t="shared" ref="BF320" si="4807">N320/E320</f>
        <v>0.58142771572530916</v>
      </c>
      <c r="BG320" s="2">
        <f t="shared" ref="BG320" si="4808">O320/E320</f>
        <v>2.5025545259152251E-2</v>
      </c>
      <c r="BH320" s="2">
        <f t="shared" ref="BH320" si="4809">I320/G320</f>
        <v>3.0686930635450006E-2</v>
      </c>
      <c r="BI320" s="2">
        <f t="shared" ref="BI320" si="4810">J320/G320</f>
        <v>4.6556393670121096E-3</v>
      </c>
      <c r="BJ320" s="2">
        <f t="shared" ref="BJ320" si="4811">M320/G320</f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ref="Q321" si="4812">H321+L321</f>
        <v>1602</v>
      </c>
      <c r="R321">
        <f t="shared" ref="R321" si="4813">Q321+N321+O321</f>
        <v>72128</v>
      </c>
      <c r="Z321">
        <f t="shared" ref="Z321" si="4814">N321</f>
        <v>67649</v>
      </c>
      <c r="AA321">
        <f t="shared" ref="AA321" si="4815">M321</f>
        <v>43263</v>
      </c>
      <c r="AB321">
        <f t="shared" ref="AB321" si="4816">H321</f>
        <v>1602</v>
      </c>
      <c r="AC321">
        <f t="shared" ref="AC321" si="4817">O321</f>
        <v>2877</v>
      </c>
      <c r="AE321" s="3">
        <f t="shared" ref="AE321" si="4818">B321-B320</f>
        <v>10737</v>
      </c>
      <c r="AF321" s="3">
        <f t="shared" ref="AF321" si="4819">E321-E320</f>
        <v>1867</v>
      </c>
      <c r="AG321" s="3">
        <f t="shared" ref="AG321" si="4820">G321-G320</f>
        <v>188</v>
      </c>
      <c r="AH321" s="3">
        <f t="shared" ref="AH321" si="4821">H321-H320</f>
        <v>23</v>
      </c>
      <c r="AI321" s="3">
        <f t="shared" ref="AI321" si="4822">J321-J320</f>
        <v>-3</v>
      </c>
      <c r="AJ321" s="3">
        <f t="shared" ref="AJ321" si="4823">M321-M320</f>
        <v>165</v>
      </c>
      <c r="AK321" s="3">
        <f t="shared" ref="AK321" si="4824">N321-N320</f>
        <v>1643</v>
      </c>
      <c r="AL321" s="3">
        <f t="shared" ref="AL321" si="4825">O321-O320</f>
        <v>36</v>
      </c>
      <c r="AM321" s="3"/>
      <c r="AN321" s="3">
        <f t="shared" ref="AN321" si="4826">AE321-AF321</f>
        <v>8870</v>
      </c>
      <c r="AO321" s="3">
        <f t="shared" ref="AO321" si="4827">AF321</f>
        <v>1867</v>
      </c>
      <c r="AQ321" s="6">
        <f t="shared" ref="AQ321" si="4828">(B321-B320)/B320</f>
        <v>8.0532714493263442E-3</v>
      </c>
      <c r="AR321" s="6">
        <f t="shared" ref="AR321" si="4829">(E321-E320)/E320</f>
        <v>1.6445861668017335E-2</v>
      </c>
      <c r="AS321" s="6">
        <f t="shared" ref="AS321" si="4830">(G321-G320)/G320</f>
        <v>4.2079817355686368E-3</v>
      </c>
      <c r="AT321" s="6">
        <f t="shared" ref="AT321" si="4831">(H321-H320)/H320</f>
        <v>1.4566181127295756E-2</v>
      </c>
      <c r="AU321" s="6">
        <f t="shared" ref="AU321" si="4832">(J321-J320)/J320</f>
        <v>-1.4423076923076924E-2</v>
      </c>
      <c r="AV321" s="6">
        <f t="shared" ref="AV321" si="4833">(M321-M320)/M320</f>
        <v>3.8284839203675345E-3</v>
      </c>
      <c r="AW321" s="6">
        <f t="shared" ref="AW321" si="4834">(N321-N320)/N320</f>
        <v>2.4891676514256281E-2</v>
      </c>
      <c r="AX321" s="6">
        <f t="shared" ref="AX321" si="4835">(O321-O320)/O320</f>
        <v>1.2671594508975714E-2</v>
      </c>
      <c r="AZ321" s="2">
        <f t="shared" ref="AZ321" si="4836">E321/B321</f>
        <v>8.5857420921677641E-2</v>
      </c>
      <c r="BA321" s="17">
        <f t="shared" ref="BA321" si="4837">AF321/AE321</f>
        <v>0.17388469777405235</v>
      </c>
      <c r="BB321" s="2">
        <f t="shared" ref="BB321" si="4838">H321/E321</f>
        <v>1.3883231794507371E-2</v>
      </c>
      <c r="BC321" s="2">
        <f t="shared" ref="BC321" si="4839">(H321-J321)/E321</f>
        <v>1.2106663431290136E-2</v>
      </c>
      <c r="BD321" s="2">
        <f t="shared" ref="BD321" si="4840">J321/E321</f>
        <v>1.7765683632172352E-3</v>
      </c>
      <c r="BE321" s="2">
        <f t="shared" ref="BE321" si="4841">M321/E321</f>
        <v>0.3749252541359378</v>
      </c>
      <c r="BF321" s="2">
        <f t="shared" ref="BF321" si="4842">N321/E321</f>
        <v>0.58625889367454997</v>
      </c>
      <c r="BG321" s="2">
        <f t="shared" ref="BG321" si="4843">O321/E321</f>
        <v>2.4932620395004809E-2</v>
      </c>
      <c r="BH321" s="2">
        <f t="shared" ref="BH321" si="4844">I321/G321</f>
        <v>3.1137858018499946E-2</v>
      </c>
      <c r="BI321" s="2">
        <f t="shared" ref="BI321" si="4845">J321/G321</f>
        <v>4.5692633455923322E-3</v>
      </c>
      <c r="BJ321" s="2">
        <f t="shared" ref="BJ321" si="4846">M321/G321</f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ref="Q322" si="4847">H322+L322</f>
        <v>1613</v>
      </c>
      <c r="R322">
        <f t="shared" ref="R322" si="4848">Q322+N322+O322</f>
        <v>73904</v>
      </c>
      <c r="Z322">
        <f t="shared" ref="Z322" si="4849">N322</f>
        <v>69375</v>
      </c>
      <c r="AA322">
        <f t="shared" ref="AA322" si="4850">M322</f>
        <v>43432</v>
      </c>
      <c r="AB322">
        <f t="shared" ref="AB322" si="4851">H322</f>
        <v>1613</v>
      </c>
      <c r="AC322">
        <f t="shared" ref="AC322" si="4852">O322</f>
        <v>2916</v>
      </c>
      <c r="AE322" s="3">
        <f t="shared" ref="AE322" si="4853">B322-B321</f>
        <v>24005</v>
      </c>
      <c r="AF322" s="3">
        <f t="shared" ref="AF322" si="4854">E322-E321</f>
        <v>1945</v>
      </c>
      <c r="AG322" s="3">
        <f t="shared" ref="AG322" si="4855">G322-G321</f>
        <v>180</v>
      </c>
      <c r="AH322" s="3">
        <f t="shared" ref="AH322" si="4856">H322-H321</f>
        <v>11</v>
      </c>
      <c r="AI322" s="3">
        <f t="shared" ref="AI322" si="4857">J322-J321</f>
        <v>5</v>
      </c>
      <c r="AJ322" s="3">
        <f t="shared" ref="AJ322" si="4858">M322-M321</f>
        <v>169</v>
      </c>
      <c r="AK322" s="3">
        <f t="shared" ref="AK322" si="4859">N322-N321</f>
        <v>1726</v>
      </c>
      <c r="AL322" s="3">
        <f t="shared" ref="AL322" si="4860">O322-O321</f>
        <v>39</v>
      </c>
      <c r="AM322" s="3"/>
      <c r="AN322" s="3">
        <f t="shared" ref="AN322" si="4861">AE322-AF322</f>
        <v>22060</v>
      </c>
      <c r="AO322" s="3">
        <f t="shared" ref="AO322" si="4862">AF322</f>
        <v>1945</v>
      </c>
      <c r="AQ322" s="6">
        <f t="shared" ref="AQ322" si="4863">(B322-B321)/B321</f>
        <v>1.7861075727091988E-2</v>
      </c>
      <c r="AR322" s="6">
        <f t="shared" ref="AR322" si="4864">(E322-E321)/E321</f>
        <v>1.6855733982719622E-2</v>
      </c>
      <c r="AS322" s="6">
        <f t="shared" ref="AS322" si="4865">(G322-G321)/G321</f>
        <v>4.0120361083249749E-3</v>
      </c>
      <c r="AT322" s="6">
        <f t="shared" ref="AT322" si="4866">(H322-H321)/H321</f>
        <v>6.8664169787765296E-3</v>
      </c>
      <c r="AU322" s="6">
        <f t="shared" ref="AU322" si="4867">(J322-J321)/J321</f>
        <v>2.4390243902439025E-2</v>
      </c>
      <c r="AV322" s="6">
        <f t="shared" ref="AV322" si="4868">(M322-M321)/M321</f>
        <v>3.9063402907796498E-3</v>
      </c>
      <c r="AW322" s="6">
        <f t="shared" ref="AW322" si="4869">(N322-N321)/N321</f>
        <v>2.5514050466377922E-2</v>
      </c>
      <c r="AX322" s="6">
        <f t="shared" ref="AX322" si="4870">(O322-O321)/O321</f>
        <v>1.3555787278415016E-2</v>
      </c>
      <c r="AZ322" s="2">
        <f t="shared" ref="AZ322" si="4871">E322/B322</f>
        <v>8.5772619516677404E-2</v>
      </c>
      <c r="BA322" s="17">
        <f t="shared" ref="BA322" si="4872">AF322/AE322</f>
        <v>8.1024786502811919E-2</v>
      </c>
      <c r="BB322" s="2">
        <f t="shared" ref="BB322" si="4873">H322/E322</f>
        <v>1.374684666257585E-2</v>
      </c>
      <c r="BC322" s="2">
        <f t="shared" ref="BC322" si="4874">(H322-J322)/E322</f>
        <v>1.1957114611031567E-2</v>
      </c>
      <c r="BD322" s="2">
        <f t="shared" ref="BD322" si="4875">J322/E322</f>
        <v>1.789732051544283E-3</v>
      </c>
      <c r="BE322" s="2">
        <f t="shared" ref="BE322" si="4876">M322/E322</f>
        <v>0.37015067839367288</v>
      </c>
      <c r="BF322" s="2">
        <f t="shared" ref="BF322" si="4877">N322/E322</f>
        <v>0.59125076702802204</v>
      </c>
      <c r="BG322" s="2">
        <f t="shared" ref="BG322" si="4878">O322/E322</f>
        <v>2.4851707915729188E-2</v>
      </c>
      <c r="BH322" s="2">
        <f t="shared" ref="BH322" si="4879">I322/G322</f>
        <v>3.1146631146631146E-2</v>
      </c>
      <c r="BI322" s="2">
        <f t="shared" ref="BI322" si="4880">J322/G322</f>
        <v>4.662004662004662E-3</v>
      </c>
      <c r="BJ322" s="2">
        <f t="shared" ref="BJ322" si="4881">M322/G322</f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ref="Q323" si="4882">H323+L323</f>
        <v>1618</v>
      </c>
      <c r="R323">
        <f t="shared" ref="R323" si="4883">Q323+N323+O323</f>
        <v>75456</v>
      </c>
      <c r="Z323">
        <f t="shared" ref="Z323" si="4884">N323</f>
        <v>70884</v>
      </c>
      <c r="AA323">
        <f t="shared" ref="AA323" si="4885">M323</f>
        <v>43834</v>
      </c>
      <c r="AB323">
        <f t="shared" ref="AB323" si="4886">H323</f>
        <v>1618</v>
      </c>
      <c r="AC323">
        <f t="shared" ref="AC323" si="4887">O323</f>
        <v>2954</v>
      </c>
      <c r="AE323" s="3">
        <f t="shared" ref="AE323" si="4888">B323-B322</f>
        <v>25097</v>
      </c>
      <c r="AF323" s="3">
        <f t="shared" ref="AF323" si="4889">E323-E322</f>
        <v>1954</v>
      </c>
      <c r="AG323" s="3">
        <f t="shared" ref="AG323" si="4890">G323-G322</f>
        <v>407</v>
      </c>
      <c r="AH323" s="3">
        <f t="shared" ref="AH323" si="4891">H323-H322</f>
        <v>5</v>
      </c>
      <c r="AI323" s="3">
        <f t="shared" ref="AI323" si="4892">J323-J322</f>
        <v>2</v>
      </c>
      <c r="AJ323" s="3">
        <f t="shared" ref="AJ323" si="4893">M323-M322</f>
        <v>402</v>
      </c>
      <c r="AK323" s="3">
        <f t="shared" ref="AK323" si="4894">N323-N322</f>
        <v>1509</v>
      </c>
      <c r="AL323" s="3">
        <f t="shared" ref="AL323" si="4895">O323-O322</f>
        <v>38</v>
      </c>
      <c r="AM323" s="3"/>
      <c r="AN323" s="3">
        <f t="shared" ref="AN323" si="4896">AE323-AF323</f>
        <v>23143</v>
      </c>
      <c r="AO323" s="3">
        <f t="shared" ref="AO323" si="4897">AF323</f>
        <v>1954</v>
      </c>
      <c r="AQ323" s="6">
        <f t="shared" ref="AQ323" si="4898">(B323-B322)/B322</f>
        <v>1.8345907752182217E-2</v>
      </c>
      <c r="AR323" s="6">
        <f t="shared" ref="AR323" si="4899">(E323-E322)/E322</f>
        <v>1.6653030612940614E-2</v>
      </c>
      <c r="AS323" s="6">
        <f t="shared" ref="AS323" si="4900">(G323-G322)/G322</f>
        <v>9.0354090354090363E-3</v>
      </c>
      <c r="AT323" s="6">
        <f t="shared" ref="AT323" si="4901">(H323-H322)/H322</f>
        <v>3.0998140111593306E-3</v>
      </c>
      <c r="AU323" s="6">
        <f t="shared" ref="AU323" si="4902">(J323-J322)/J322</f>
        <v>9.5238095238095247E-3</v>
      </c>
      <c r="AV323" s="6">
        <f t="shared" ref="AV323" si="4903">(M323-M322)/M322</f>
        <v>9.2558482225087498E-3</v>
      </c>
      <c r="AW323" s="6">
        <f t="shared" ref="AW323" si="4904">(N323-N322)/N322</f>
        <v>2.1751351351351353E-2</v>
      </c>
      <c r="AX323" s="6">
        <f t="shared" ref="AX323" si="4905">(O323-O322)/O322</f>
        <v>1.3031550068587106E-2</v>
      </c>
      <c r="AZ323" s="2">
        <f t="shared" ref="AZ323" si="4906">E323/B323</f>
        <v>8.5630032891006014E-2</v>
      </c>
      <c r="BA323" s="17">
        <f t="shared" ref="BA323" si="4907">AF323/AE323</f>
        <v>7.7857911304139937E-2</v>
      </c>
      <c r="BB323" s="2">
        <f t="shared" ref="BB323" si="4908">H323/E323</f>
        <v>1.3563584541872746E-2</v>
      </c>
      <c r="BC323" s="2">
        <f t="shared" ref="BC323" si="4909">(H323-J323)/E323</f>
        <v>1.1786402883728729E-2</v>
      </c>
      <c r="BD323" s="2">
        <f t="shared" ref="BD323" si="4910">J323/E323</f>
        <v>1.7771816581440187E-3</v>
      </c>
      <c r="BE323" s="2">
        <f t="shared" ref="BE323" si="4911">M323/E323</f>
        <v>0.36745745661832507</v>
      </c>
      <c r="BF323" s="2">
        <f t="shared" ref="BF323" si="4912">N323/E323</f>
        <v>0.59421577667868219</v>
      </c>
      <c r="BG323" s="2">
        <f t="shared" ref="BG323" si="4913">O323/E323</f>
        <v>2.4763182161119959E-2</v>
      </c>
      <c r="BH323" s="2">
        <f t="shared" ref="BH323" si="4914">I323/G323</f>
        <v>3.0933732289008184E-2</v>
      </c>
      <c r="BI323" s="2">
        <f t="shared" ref="BI323" si="4915">J323/G323</f>
        <v>4.6642611986271228E-3</v>
      </c>
      <c r="BJ323" s="2">
        <f t="shared" ref="BJ323" si="4916">M323/G323</f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ref="Q324" si="4917">H324+L324</f>
        <v>1630</v>
      </c>
      <c r="R324">
        <f t="shared" ref="R324" si="4918">Q324+N324+O324</f>
        <v>75934</v>
      </c>
      <c r="Z324">
        <f t="shared" ref="Z324" si="4919">N324</f>
        <v>71315</v>
      </c>
      <c r="AA324">
        <f t="shared" ref="AA324" si="4920">M324</f>
        <v>44795</v>
      </c>
      <c r="AB324">
        <f t="shared" ref="AB324" si="4921">H324</f>
        <v>1630</v>
      </c>
      <c r="AC324">
        <f t="shared" ref="AC324" si="4922">O324</f>
        <v>2989</v>
      </c>
      <c r="AE324" s="3">
        <f t="shared" ref="AE324" si="4923">B324-B323</f>
        <v>44527</v>
      </c>
      <c r="AF324" s="3">
        <f t="shared" ref="AF324" si="4924">E324-E323</f>
        <v>1439</v>
      </c>
      <c r="AG324" s="3">
        <f t="shared" ref="AG324" si="4925">G324-G323</f>
        <v>973</v>
      </c>
      <c r="AH324" s="3">
        <f t="shared" ref="AH324" si="4926">H324-H323</f>
        <v>12</v>
      </c>
      <c r="AI324" s="3">
        <f t="shared" ref="AI324" si="4927">J324-J323</f>
        <v>-4</v>
      </c>
      <c r="AJ324" s="3">
        <f t="shared" ref="AJ324" si="4928">M324-M323</f>
        <v>961</v>
      </c>
      <c r="AK324" s="3">
        <f t="shared" ref="AK324" si="4929">N324-N323</f>
        <v>431</v>
      </c>
      <c r="AL324" s="3">
        <f t="shared" ref="AL324" si="4930">O324-O323</f>
        <v>35</v>
      </c>
      <c r="AM324" s="3"/>
      <c r="AN324" s="3">
        <f t="shared" ref="AN324" si="4931">AE324-AF324</f>
        <v>43088</v>
      </c>
      <c r="AO324" s="3">
        <f t="shared" ref="AO324" si="4932">AF324</f>
        <v>1439</v>
      </c>
      <c r="AQ324" s="6">
        <f t="shared" ref="AQ324" si="4933">(B324-B323)/B323</f>
        <v>3.1962850821844455E-2</v>
      </c>
      <c r="AR324" s="6">
        <f t="shared" ref="AR324" si="4934">(E324-E323)/E323</f>
        <v>1.2063039651270015E-2</v>
      </c>
      <c r="AS324" s="6">
        <f t="shared" ref="AS324" si="4935">(G324-G323)/G323</f>
        <v>2.1407198803132976E-2</v>
      </c>
      <c r="AT324" s="6">
        <f t="shared" ref="AT324" si="4936">(H324-H323)/H323</f>
        <v>7.4165636588380719E-3</v>
      </c>
      <c r="AU324" s="6">
        <f t="shared" ref="AU324" si="4937">(J324-J323)/J323</f>
        <v>-1.8867924528301886E-2</v>
      </c>
      <c r="AV324" s="6">
        <f t="shared" ref="AV324" si="4938">(M324-M323)/M323</f>
        <v>2.1923620933521924E-2</v>
      </c>
      <c r="AW324" s="6">
        <f t="shared" ref="AW324" si="4939">(N324-N323)/N323</f>
        <v>6.080356639015857E-3</v>
      </c>
      <c r="AX324" s="6">
        <f t="shared" ref="AX324" si="4940">(O324-O323)/O323</f>
        <v>1.1848341232227487E-2</v>
      </c>
      <c r="AZ324" s="2">
        <f t="shared" ref="AZ324" si="4941">E324/B324</f>
        <v>8.3978789841215956E-2</v>
      </c>
      <c r="BA324" s="17">
        <f t="shared" ref="BA324" si="4942">AF324/AE324</f>
        <v>3.2317470298919758E-2</v>
      </c>
      <c r="BB324" s="2">
        <f t="shared" ref="BB324" si="4943">H324/E324</f>
        <v>1.3501312857722669E-2</v>
      </c>
      <c r="BC324" s="2">
        <f t="shared" ref="BC324" si="4944">(H324-J324)/E324</f>
        <v>1.1778445940908978E-2</v>
      </c>
      <c r="BD324" s="2">
        <f t="shared" ref="BD324" si="4945">J324/E324</f>
        <v>1.7228669168136903E-3</v>
      </c>
      <c r="BE324" s="2">
        <f t="shared" ref="BE324" si="4946">M324/E324</f>
        <v>0.3710376131666791</v>
      </c>
      <c r="BF324" s="2">
        <f t="shared" ref="BF324" si="4947">N324/E324</f>
        <v>0.59070314506042454</v>
      </c>
      <c r="BG324" s="2">
        <f t="shared" ref="BG324" si="4948">O324/E324</f>
        <v>2.4757928915173654E-2</v>
      </c>
      <c r="BH324" s="2">
        <f t="shared" ref="BH324" si="4949">I324/G324</f>
        <v>3.0630048465266558E-2</v>
      </c>
      <c r="BI324" s="2">
        <f t="shared" ref="BI324" si="4950">J324/G324</f>
        <v>4.4803446418955305E-3</v>
      </c>
      <c r="BJ324" s="2">
        <f t="shared" ref="BJ324" si="4951">M324/G324</f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ref="Q325" si="4952">H325+L325</f>
        <v>1649</v>
      </c>
      <c r="R325">
        <f t="shared" ref="R325" si="4953">Q325+N325+O325</f>
        <v>76771</v>
      </c>
      <c r="Z325">
        <f t="shared" ref="Z325" si="4954">N325</f>
        <v>72095</v>
      </c>
      <c r="AA325">
        <f t="shared" ref="AA325" si="4955">M325</f>
        <v>45236</v>
      </c>
      <c r="AB325">
        <f t="shared" ref="AB325" si="4956">H325</f>
        <v>1649</v>
      </c>
      <c r="AC325">
        <f t="shared" ref="AC325" si="4957">O325</f>
        <v>3027</v>
      </c>
      <c r="AE325" s="3">
        <f t="shared" ref="AE325" si="4958">B325-B324</f>
        <v>39776</v>
      </c>
      <c r="AF325" s="3">
        <f t="shared" ref="AF325" si="4959">E325-E324</f>
        <v>1278</v>
      </c>
      <c r="AG325" s="3">
        <f t="shared" ref="AG325" si="4960">G325-G324</f>
        <v>460</v>
      </c>
      <c r="AH325" s="3">
        <f t="shared" ref="AH325" si="4961">H325-H324</f>
        <v>19</v>
      </c>
      <c r="AI325" s="3">
        <f t="shared" ref="AI325" si="4962">J325-J324</f>
        <v>-3</v>
      </c>
      <c r="AJ325" s="3">
        <f t="shared" ref="AJ325" si="4963">M325-M324</f>
        <v>441</v>
      </c>
      <c r="AK325" s="3">
        <f t="shared" ref="AK325" si="4964">N325-N324</f>
        <v>780</v>
      </c>
      <c r="AL325" s="3">
        <f t="shared" ref="AL325" si="4965">O325-O324</f>
        <v>38</v>
      </c>
      <c r="AM325" s="3"/>
      <c r="AN325" s="3">
        <f t="shared" ref="AN325" si="4966">AE325-AF325</f>
        <v>38498</v>
      </c>
      <c r="AO325" s="3">
        <f t="shared" ref="AO325" si="4967">AF325</f>
        <v>1278</v>
      </c>
      <c r="AQ325" s="6">
        <f t="shared" ref="AQ325" si="4968">(B325-B324)/B324</f>
        <v>2.7668085917420055E-2</v>
      </c>
      <c r="AR325" s="6">
        <f t="shared" ref="AR325" si="4969">(E325-E324)/E324</f>
        <v>1.0585691921576424E-2</v>
      </c>
      <c r="AS325" s="6">
        <f t="shared" ref="AS325" si="4970">(G325-G324)/G324</f>
        <v>9.9084544964997308E-3</v>
      </c>
      <c r="AT325" s="6">
        <f t="shared" ref="AT325" si="4971">(H325-H324)/H324</f>
        <v>1.1656441717791411E-2</v>
      </c>
      <c r="AU325" s="6">
        <f t="shared" ref="AU325" si="4972">(J325-J324)/J324</f>
        <v>-1.4423076923076924E-2</v>
      </c>
      <c r="AV325" s="6">
        <f t="shared" ref="AV325" si="4973">(M325-M324)/M324</f>
        <v>9.8448487554414557E-3</v>
      </c>
      <c r="AW325" s="6">
        <f t="shared" ref="AW325" si="4974">(N325-N324)/N324</f>
        <v>1.0937390450816799E-2</v>
      </c>
      <c r="AX325" s="6">
        <f t="shared" ref="AX325" si="4975">(O325-O324)/O324</f>
        <v>1.2713282034125126E-2</v>
      </c>
      <c r="AZ325" s="2">
        <f t="shared" ref="AZ325" si="4976">E325/B325</f>
        <v>8.2582853940296019E-2</v>
      </c>
      <c r="BA325" s="17">
        <f t="shared" ref="BA325" si="4977">AF325/AE325</f>
        <v>3.2129927594529366E-2</v>
      </c>
      <c r="BB325" s="2">
        <f t="shared" ref="BB325" si="4978">H325/E325</f>
        <v>1.3515617956346766E-2</v>
      </c>
      <c r="BC325" s="2">
        <f t="shared" ref="BC325" si="4979">(H325-J325)/E325</f>
        <v>1.1835386494217545E-2</v>
      </c>
      <c r="BD325" s="2">
        <f t="shared" ref="BD325" si="4980">J325/E325</f>
        <v>1.6802314621292222E-3</v>
      </c>
      <c r="BE325" s="2">
        <f t="shared" ref="BE325" si="4981">M325/E325</f>
        <v>0.37076561180915851</v>
      </c>
      <c r="BF325" s="2">
        <f t="shared" ref="BF325" si="4982">N325/E325</f>
        <v>0.59090871835222569</v>
      </c>
      <c r="BG325" s="2">
        <f t="shared" ref="BG325" si="4983">O325/E325</f>
        <v>2.4810051882269049E-2</v>
      </c>
      <c r="BH325" s="2">
        <f t="shared" ref="BH325" si="4984">I325/G325</f>
        <v>3.0798762930574812E-2</v>
      </c>
      <c r="BI325" s="2">
        <f t="shared" ref="BI325" si="4985">J325/G325</f>
        <v>4.3724005545483632E-3</v>
      </c>
      <c r="BJ325" s="2">
        <f t="shared" ref="BJ325" si="4986">M325/G325</f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ref="Q326" si="4987">H326+L326</f>
        <v>1667</v>
      </c>
      <c r="R326">
        <f t="shared" ref="R326" si="4988">Q326+N326+O326</f>
        <v>77788</v>
      </c>
      <c r="Z326">
        <f t="shared" ref="Z326" si="4989">N326</f>
        <v>73057</v>
      </c>
      <c r="AA326">
        <f t="shared" ref="AA326" si="4990">M326</f>
        <v>45860</v>
      </c>
      <c r="AB326">
        <f t="shared" ref="AB326" si="4991">H326</f>
        <v>1667</v>
      </c>
      <c r="AC326">
        <f t="shared" ref="AC326" si="4992">O326</f>
        <v>3064</v>
      </c>
      <c r="AE326" s="3">
        <f t="shared" ref="AE326" si="4993">B326-B325</f>
        <v>21167</v>
      </c>
      <c r="AF326" s="3">
        <f t="shared" ref="AF326" si="4994">E326-E325</f>
        <v>1641</v>
      </c>
      <c r="AG326" s="3">
        <f t="shared" ref="AG326" si="4995">G326-G325</f>
        <v>642</v>
      </c>
      <c r="AH326" s="3">
        <f t="shared" ref="AH326" si="4996">H326-H325</f>
        <v>18</v>
      </c>
      <c r="AI326" s="3">
        <f t="shared" ref="AI326" si="4997">J326-J325</f>
        <v>6</v>
      </c>
      <c r="AJ326" s="3">
        <f t="shared" ref="AJ326" si="4998">M326-M325</f>
        <v>624</v>
      </c>
      <c r="AK326" s="3">
        <f t="shared" ref="AK326" si="4999">N326-N325</f>
        <v>962</v>
      </c>
      <c r="AL326" s="3">
        <f t="shared" ref="AL326" si="5000">O326-O325</f>
        <v>37</v>
      </c>
      <c r="AM326" s="3"/>
      <c r="AN326" s="3">
        <f t="shared" ref="AN326" si="5001">AE326-AF326</f>
        <v>19526</v>
      </c>
      <c r="AO326" s="3">
        <f t="shared" ref="AO326" si="5002">AF326</f>
        <v>1641</v>
      </c>
      <c r="AQ326" s="6">
        <f t="shared" ref="AQ326" si="5003">(B326-B325)/B325</f>
        <v>1.4327303100266755E-2</v>
      </c>
      <c r="AR326" s="6">
        <f t="shared" ref="AR326" si="5004">(E326-E325)/E325</f>
        <v>1.3450047948068554E-2</v>
      </c>
      <c r="AS326" s="6">
        <f t="shared" ref="AS326" si="5005">(G326-G325)/G325</f>
        <v>1.3693078809853898E-2</v>
      </c>
      <c r="AT326" s="6">
        <f t="shared" ref="AT326" si="5006">(H326-H325)/H325</f>
        <v>1.0915706488781079E-2</v>
      </c>
      <c r="AU326" s="6">
        <f t="shared" ref="AU326" si="5007">(J326-J325)/J325</f>
        <v>2.9268292682926831E-2</v>
      </c>
      <c r="AV326" s="6">
        <f t="shared" ref="AV326" si="5008">(M326-M325)/M325</f>
        <v>1.3794323105491202E-2</v>
      </c>
      <c r="AW326" s="6">
        <f t="shared" ref="AW326" si="5009">(N326-N325)/N325</f>
        <v>1.3343505097440877E-2</v>
      </c>
      <c r="AX326" s="6">
        <f t="shared" ref="AX326" si="5010">(O326-O325)/O325</f>
        <v>1.2223323422530559E-2</v>
      </c>
      <c r="AZ326" s="2">
        <f t="shared" ref="AZ326" si="5011">E326/B326</f>
        <v>8.2511431004246752E-2</v>
      </c>
      <c r="BA326" s="17">
        <f t="shared" ref="BA326" si="5012">AF326/AE326</f>
        <v>7.7526338167902872E-2</v>
      </c>
      <c r="BB326" s="2">
        <f t="shared" ref="BB326" si="5013">H326/E326</f>
        <v>1.3481819358178054E-2</v>
      </c>
      <c r="BC326" s="2">
        <f t="shared" ref="BC326" si="5014">(H326-J326)/E326</f>
        <v>1.177536231884058E-2</v>
      </c>
      <c r="BD326" s="2">
        <f t="shared" ref="BD326" si="5015">J326/E326</f>
        <v>1.706457039337474E-3</v>
      </c>
      <c r="BE326" s="2">
        <f t="shared" ref="BE326" si="5016">M326/E326</f>
        <v>0.37089156314699795</v>
      </c>
      <c r="BF326" s="2">
        <f t="shared" ref="BF326" si="5017">N326/E326</f>
        <v>0.59084659679089024</v>
      </c>
      <c r="BG326" s="2">
        <f t="shared" ref="BG326" si="5018">O326/E326</f>
        <v>2.4780020703933748E-2</v>
      </c>
      <c r="BH326" s="2">
        <f t="shared" ref="BH326" si="5019">I326/G326</f>
        <v>3.0635217876154607E-2</v>
      </c>
      <c r="BI326" s="2">
        <f t="shared" ref="BI326" si="5020">J326/G326</f>
        <v>4.4395817114482291E-3</v>
      </c>
      <c r="BJ326" s="2">
        <f t="shared" ref="BJ326" si="5021">M326/G326</f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" si="5022">H327+L327</f>
        <v>1674</v>
      </c>
      <c r="R327">
        <f t="shared" ref="R327" si="5023">Q327+N327+O327</f>
        <v>80101</v>
      </c>
      <c r="Z327">
        <f t="shared" ref="Z327" si="5024">N327</f>
        <v>75326</v>
      </c>
      <c r="AA327">
        <f t="shared" ref="AA327" si="5025">M327</f>
        <v>45033</v>
      </c>
      <c r="AB327">
        <f t="shared" ref="AB327" si="5026">H327</f>
        <v>1674</v>
      </c>
      <c r="AC327">
        <f t="shared" ref="AC327" si="5027">O327</f>
        <v>3101</v>
      </c>
      <c r="AE327" s="3">
        <f t="shared" ref="AE327" si="5028">B327-B326</f>
        <v>20003</v>
      </c>
      <c r="AF327" s="3">
        <f t="shared" ref="AF327" si="5029">E327-E326</f>
        <v>1486</v>
      </c>
      <c r="AG327" s="3">
        <f t="shared" ref="AG327" si="5030">G327-G326</f>
        <v>-820</v>
      </c>
      <c r="AH327" s="3">
        <f t="shared" ref="AH327" si="5031">H327-H326</f>
        <v>7</v>
      </c>
      <c r="AI327" s="3">
        <f t="shared" ref="AI327" si="5032">J327-J326</f>
        <v>4</v>
      </c>
      <c r="AJ327" s="3">
        <f t="shared" ref="AJ327" si="5033">M327-M326</f>
        <v>-827</v>
      </c>
      <c r="AK327" s="3">
        <f t="shared" ref="AK327" si="5034">N327-N326</f>
        <v>2269</v>
      </c>
      <c r="AL327" s="3">
        <f t="shared" ref="AL327" si="5035">O327-O326</f>
        <v>37</v>
      </c>
      <c r="AM327" s="3"/>
      <c r="AN327" s="3">
        <f t="shared" ref="AN327" si="5036">AE327-AF327</f>
        <v>18517</v>
      </c>
      <c r="AO327" s="3">
        <f t="shared" ref="AO327" si="5037">AF327</f>
        <v>1486</v>
      </c>
      <c r="AQ327" s="6">
        <f t="shared" ref="AQ327" si="5038">(B327-B326)/B326</f>
        <v>1.3348183184345464E-2</v>
      </c>
      <c r="AR327" s="6">
        <f t="shared" ref="AR327" si="5039">(E327-E326)/E326</f>
        <v>1.2017986542443064E-2</v>
      </c>
      <c r="AS327" s="6">
        <f t="shared" ref="AS327" si="5040">(G327-G326)/G326</f>
        <v>-1.7253350726955205E-2</v>
      </c>
      <c r="AT327" s="6">
        <f t="shared" ref="AT327" si="5041">(H327-H326)/H326</f>
        <v>4.1991601679664068E-3</v>
      </c>
      <c r="AU327" s="6">
        <f t="shared" ref="AU327" si="5042">(J327-J326)/J326</f>
        <v>1.8957345971563982E-2</v>
      </c>
      <c r="AV327" s="6">
        <f t="shared" ref="AV327" si="5043">(M327-M326)/M326</f>
        <v>-1.8033144352376799E-2</v>
      </c>
      <c r="AW327" s="6">
        <f t="shared" ref="AW327" si="5044">(N327-N326)/N326</f>
        <v>3.1057941059720491E-2</v>
      </c>
      <c r="AX327" s="6">
        <f t="shared" ref="AX327" si="5045">(O327-O326)/O326</f>
        <v>1.2075718015665796E-2</v>
      </c>
      <c r="AZ327" s="2">
        <f t="shared" ref="AZ327" si="5046">E327/B327</f>
        <v>8.2403120326572751E-2</v>
      </c>
      <c r="BA327" s="17">
        <f t="shared" ref="BA327" si="5047">AF327/AE327</f>
        <v>7.4288856671499273E-2</v>
      </c>
      <c r="BB327" s="2">
        <f t="shared" ref="BB327" si="5048">H327/E327</f>
        <v>1.3377659149391851E-2</v>
      </c>
      <c r="BC327" s="2">
        <f t="shared" ref="BC327" si="5049">(H327-J327)/E327</f>
        <v>1.1659501014912014E-2</v>
      </c>
      <c r="BD327" s="2">
        <f t="shared" ref="BD327" si="5050">J327/E327</f>
        <v>1.7181581344798377E-3</v>
      </c>
      <c r="BE327" s="2">
        <f t="shared" ref="BE327" si="5051">M327/E327</f>
        <v>0.35987821055828151</v>
      </c>
      <c r="BF327" s="2">
        <f t="shared" ref="BF327" si="5052">N327/E327</f>
        <v>0.60196269598989882</v>
      </c>
      <c r="BG327" s="2">
        <f t="shared" ref="BG327" si="5053">O327/E327</f>
        <v>2.4781434302427796E-2</v>
      </c>
      <c r="BH327" s="2">
        <f t="shared" ref="BH327" si="5054">I327/G327</f>
        <v>3.1237287772710728E-2</v>
      </c>
      <c r="BI327" s="2">
        <f t="shared" ref="BI327" si="5055">J327/G327</f>
        <v>4.6031644079045971E-3</v>
      </c>
      <c r="BJ327" s="2">
        <f t="shared" ref="BJ327" si="505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ref="Q328" si="5057">H328+L328</f>
        <v>1657</v>
      </c>
      <c r="R328">
        <f t="shared" ref="R328" si="5058">Q328+N328+O328</f>
        <v>81123</v>
      </c>
      <c r="Z328">
        <f t="shared" ref="Z328" si="5059">N328</f>
        <v>76337</v>
      </c>
      <c r="AA328">
        <f t="shared" ref="AA328" si="5060">M328</f>
        <v>45241</v>
      </c>
      <c r="AB328">
        <f t="shared" ref="AB328" si="5061">H328</f>
        <v>1657</v>
      </c>
      <c r="AC328">
        <f t="shared" ref="AC328" si="5062">O328</f>
        <v>3129</v>
      </c>
      <c r="AE328" s="3">
        <f t="shared" ref="AE328" si="5063">B328-B327</f>
        <v>21609</v>
      </c>
      <c r="AF328" s="3">
        <f t="shared" ref="AF328" si="5064">E328-E327</f>
        <v>1230</v>
      </c>
      <c r="AG328" s="3">
        <f t="shared" ref="AG328" si="5065">G328-G327</f>
        <v>191</v>
      </c>
      <c r="AH328" s="3">
        <f t="shared" ref="AH328" si="5066">H328-H327</f>
        <v>-17</v>
      </c>
      <c r="AI328" s="3">
        <f t="shared" ref="AI328" si="5067">J328-J327</f>
        <v>6</v>
      </c>
      <c r="AJ328" s="3">
        <f t="shared" ref="AJ328" si="5068">M328-M327</f>
        <v>208</v>
      </c>
      <c r="AK328" s="3">
        <f t="shared" ref="AK328" si="5069">N328-N327</f>
        <v>1011</v>
      </c>
      <c r="AL328" s="3">
        <f t="shared" ref="AL328" si="5070">O328-O327</f>
        <v>28</v>
      </c>
      <c r="AM328" s="3"/>
      <c r="AN328" s="3">
        <f t="shared" ref="AN328" si="5071">AE328-AF328</f>
        <v>20379</v>
      </c>
      <c r="AO328" s="3">
        <f t="shared" ref="AO328" si="5072">AF328</f>
        <v>1230</v>
      </c>
      <c r="AQ328" s="6">
        <f t="shared" ref="AQ328" si="5073">(B328-B327)/B327</f>
        <v>1.4229937723855312E-2</v>
      </c>
      <c r="AR328" s="6">
        <f t="shared" ref="AR328" si="5074">(E328-E327)/E327</f>
        <v>9.8294628158613964E-3</v>
      </c>
      <c r="AS328" s="6">
        <f t="shared" ref="AS328" si="5075">(G328-G327)/G327</f>
        <v>4.0893227995803623E-3</v>
      </c>
      <c r="AT328" s="6">
        <f t="shared" ref="AT328" si="5076">(H328-H327)/H327</f>
        <v>-1.0155316606929509E-2</v>
      </c>
      <c r="AU328" s="6">
        <f t="shared" ref="AU328" si="5077">(J328-J327)/J327</f>
        <v>2.7906976744186046E-2</v>
      </c>
      <c r="AV328" s="6">
        <f t="shared" ref="AV328" si="5078">(M328-M327)/M327</f>
        <v>4.618835076499456E-3</v>
      </c>
      <c r="AW328" s="6">
        <f t="shared" ref="AW328" si="5079">(N328-N327)/N327</f>
        <v>1.3421660515625414E-2</v>
      </c>
      <c r="AX328" s="6">
        <f t="shared" ref="AX328" si="5080">(O328-O327)/O327</f>
        <v>9.0293453724604959E-3</v>
      </c>
      <c r="AZ328" s="2">
        <f t="shared" ref="AZ328" si="5081">E328/B328</f>
        <v>8.2045595025997162E-2</v>
      </c>
      <c r="BA328" s="17">
        <f t="shared" ref="BA328" si="5082">AF328/AE328</f>
        <v>5.6920727474663334E-2</v>
      </c>
      <c r="BB328" s="2">
        <f t="shared" ref="BB328" si="5083">H328/E328</f>
        <v>1.3112911905289482E-2</v>
      </c>
      <c r="BC328" s="2">
        <f t="shared" ref="BC328" si="5084">(H328-J328)/E328</f>
        <v>1.1363996074831439E-2</v>
      </c>
      <c r="BD328" s="2">
        <f t="shared" ref="BD328" si="5085">J328/E328</f>
        <v>1.7489158304580419E-3</v>
      </c>
      <c r="BE328" s="2">
        <f t="shared" ref="BE328" si="5086">M328/E328</f>
        <v>0.35802127188123201</v>
      </c>
      <c r="BF328" s="2">
        <f t="shared" ref="BF328" si="5087">N328/E328</f>
        <v>0.60410401696685767</v>
      </c>
      <c r="BG328" s="2">
        <f t="shared" ref="BG328" si="5088">O328/E328</f>
        <v>2.4761799246620874E-2</v>
      </c>
      <c r="BH328" s="2">
        <f t="shared" ref="BH328" si="5089">I328/G328</f>
        <v>3.0619642628683524E-2</v>
      </c>
      <c r="BI328" s="2">
        <f t="shared" ref="BI328" si="5090">J328/G328</f>
        <v>4.7123544714060299E-3</v>
      </c>
      <c r="BJ328" s="2">
        <f t="shared" ref="BJ328" si="5091">M328/G328</f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ref="Q329" si="5092">H329+L329</f>
        <v>1663</v>
      </c>
      <c r="R329">
        <f t="shared" ref="R329" si="5093">Q329+N329+O329</f>
        <v>82093</v>
      </c>
      <c r="Z329">
        <f t="shared" ref="Z329" si="5094">N329</f>
        <v>77269</v>
      </c>
      <c r="AA329">
        <f t="shared" ref="AA329" si="5095">M329</f>
        <v>45626</v>
      </c>
      <c r="AB329">
        <f t="shared" ref="AB329" si="5096">H329</f>
        <v>1663</v>
      </c>
      <c r="AC329">
        <f t="shared" ref="AC329" si="5097">O329</f>
        <v>3161</v>
      </c>
      <c r="AE329" s="3">
        <f t="shared" ref="AE329" si="5098">B329-B328</f>
        <v>20255</v>
      </c>
      <c r="AF329" s="3">
        <f t="shared" ref="AF329" si="5099">E329-E328</f>
        <v>1355</v>
      </c>
      <c r="AG329" s="3">
        <f t="shared" ref="AG329" si="5100">G329-G328</f>
        <v>391</v>
      </c>
      <c r="AH329" s="3">
        <f t="shared" ref="AH329" si="5101">H329-H328</f>
        <v>6</v>
      </c>
      <c r="AI329" s="3">
        <f t="shared" ref="AI329" si="5102">J329-J328</f>
        <v>1</v>
      </c>
      <c r="AJ329" s="3">
        <f t="shared" ref="AJ329" si="5103">M329-M328</f>
        <v>385</v>
      </c>
      <c r="AK329" s="3">
        <f t="shared" ref="AK329" si="5104">N329-N328</f>
        <v>932</v>
      </c>
      <c r="AL329" s="3">
        <f t="shared" ref="AL329" si="5105">O329-O328</f>
        <v>32</v>
      </c>
      <c r="AM329" s="3"/>
      <c r="AN329" s="3">
        <f t="shared" ref="AN329" si="5106">AE329-AF329</f>
        <v>18900</v>
      </c>
      <c r="AO329" s="3">
        <f t="shared" ref="AO329" si="5107">AF329</f>
        <v>1355</v>
      </c>
      <c r="AQ329" s="6">
        <f t="shared" ref="AQ329" si="5108">(B329-B328)/B328</f>
        <v>1.3151162730299551E-2</v>
      </c>
      <c r="AR329" s="6">
        <f t="shared" ref="AR329" si="5109">(E329-E328)/E328</f>
        <v>1.0722990725206546E-2</v>
      </c>
      <c r="AS329" s="6">
        <f t="shared" ref="AS329" si="5110">(G329-G328)/G328</f>
        <v>8.3372425263337456E-3</v>
      </c>
      <c r="AT329" s="6">
        <f t="shared" ref="AT329" si="5111">(H329-H328)/H328</f>
        <v>3.6210018105009051E-3</v>
      </c>
      <c r="AU329" s="6">
        <f t="shared" ref="AU329" si="5112">(J329-J328)/J328</f>
        <v>4.5248868778280547E-3</v>
      </c>
      <c r="AV329" s="6">
        <f t="shared" ref="AV329" si="5113">(M329-M328)/M328</f>
        <v>8.5099798855020892E-3</v>
      </c>
      <c r="AW329" s="6">
        <f t="shared" ref="AW329" si="5114">(N329-N328)/N328</f>
        <v>1.2209020527398248E-2</v>
      </c>
      <c r="AX329" s="6">
        <f t="shared" ref="AX329" si="5115">(O329-O328)/O328</f>
        <v>1.0226909555768616E-2</v>
      </c>
      <c r="AZ329" s="2">
        <f t="shared" ref="AZ329" si="5116">E329/B329</f>
        <v>8.184896018579578E-2</v>
      </c>
      <c r="BA329" s="17">
        <f t="shared" ref="BA329" si="5117">AF329/AE329</f>
        <v>6.6897062453715128E-2</v>
      </c>
      <c r="BB329" s="2">
        <f t="shared" ref="BB329" si="5118">H329/E329</f>
        <v>1.3020772163891041E-2</v>
      </c>
      <c r="BC329" s="2">
        <f t="shared" ref="BC329" si="5119">(H329-J329)/E329</f>
        <v>1.1282581291742028E-2</v>
      </c>
      <c r="BD329" s="2">
        <f t="shared" ref="BD329" si="5120">J329/E329</f>
        <v>1.7381908721490146E-3</v>
      </c>
      <c r="BE329" s="2">
        <f t="shared" ref="BE329" si="5121">M329/E329</f>
        <v>0.35723737266968891</v>
      </c>
      <c r="BF329" s="2">
        <f t="shared" ref="BF329" si="5122">N329/E329</f>
        <v>0.60499220945982979</v>
      </c>
      <c r="BG329" s="2">
        <f t="shared" ref="BG329" si="5123">O329/E329</f>
        <v>2.4749645706590249E-2</v>
      </c>
      <c r="BH329" s="2">
        <f t="shared" ref="BH329" si="5124">I329/G329</f>
        <v>3.0472202837869271E-2</v>
      </c>
      <c r="BI329" s="2">
        <f t="shared" ref="BI329" si="5125">J329/G329</f>
        <v>4.6945378417813871E-3</v>
      </c>
      <c r="BJ329" s="2">
        <f t="shared" ref="BJ329" si="5126">M329/G329</f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ref="Q330" si="5127">H330+L330</f>
        <v>1667</v>
      </c>
      <c r="R330">
        <f t="shared" ref="R330" si="5128">Q330+N330+O330</f>
        <v>82917</v>
      </c>
      <c r="Z330">
        <f t="shared" ref="Z330" si="5129">N330</f>
        <v>78056</v>
      </c>
      <c r="AA330">
        <f t="shared" ref="AA330" si="5130">M330</f>
        <v>45960</v>
      </c>
      <c r="AB330">
        <f t="shared" ref="AB330" si="5131">H330</f>
        <v>1667</v>
      </c>
      <c r="AC330">
        <f t="shared" ref="AC330" si="5132">O330</f>
        <v>3194</v>
      </c>
      <c r="AE330" s="3">
        <f t="shared" ref="AE330" si="5133">B330-B329</f>
        <v>23465</v>
      </c>
      <c r="AF330" s="3">
        <f t="shared" ref="AF330" si="5134">E330-E329</f>
        <v>1158</v>
      </c>
      <c r="AG330" s="3">
        <f t="shared" ref="AG330" si="5135">G330-G329</f>
        <v>338</v>
      </c>
      <c r="AH330" s="3">
        <f t="shared" ref="AH330" si="5136">H330-H329</f>
        <v>4</v>
      </c>
      <c r="AI330" s="3">
        <f t="shared" ref="AI330" si="5137">J330-J329</f>
        <v>1</v>
      </c>
      <c r="AJ330" s="3">
        <f t="shared" ref="AJ330" si="5138">M330-M329</f>
        <v>334</v>
      </c>
      <c r="AK330" s="3">
        <f t="shared" ref="AK330" si="5139">N330-N329</f>
        <v>787</v>
      </c>
      <c r="AL330" s="3">
        <f t="shared" ref="AL330" si="5140">O330-O329</f>
        <v>33</v>
      </c>
      <c r="AM330" s="3"/>
      <c r="AN330" s="3">
        <f t="shared" ref="AN330" si="5141">AE330-AF330</f>
        <v>22307</v>
      </c>
      <c r="AO330" s="3">
        <f t="shared" ref="AO330" si="5142">AF330</f>
        <v>1158</v>
      </c>
      <c r="AQ330" s="6">
        <f t="shared" ref="AQ330" si="5143">(B330-B329)/B329</f>
        <v>1.5037589166527282E-2</v>
      </c>
      <c r="AR330" s="6">
        <f t="shared" ref="AR330" si="5144">(E330-E329)/E329</f>
        <v>9.0667794141826973E-3</v>
      </c>
      <c r="AS330" s="6">
        <f t="shared" ref="AS330" si="5145">(G330-G329)/G329</f>
        <v>7.1475395969464355E-3</v>
      </c>
      <c r="AT330" s="6">
        <f t="shared" ref="AT330" si="5146">(H330-H329)/H329</f>
        <v>2.4052916416115455E-3</v>
      </c>
      <c r="AU330" s="6">
        <f t="shared" ref="AU330" si="5147">(J330-J329)/J329</f>
        <v>4.5045045045045045E-3</v>
      </c>
      <c r="AV330" s="6">
        <f t="shared" ref="AV330" si="5148">(M330-M329)/M329</f>
        <v>7.3203874983562003E-3</v>
      </c>
      <c r="AW330" s="6">
        <f t="shared" ref="AW330" si="5149">(N330-N329)/N329</f>
        <v>1.0185197168334001E-2</v>
      </c>
      <c r="AX330" s="6">
        <f t="shared" ref="AX330" si="5150">(O330-O329)/O329</f>
        <v>1.0439734261309713E-2</v>
      </c>
      <c r="AZ330" s="2">
        <f t="shared" ref="AZ330" si="5151">E330/B330</f>
        <v>8.136749568151283E-2</v>
      </c>
      <c r="BA330" s="17">
        <f t="shared" ref="BA330" si="5152">AF330/AE330</f>
        <v>4.9350095887492007E-2</v>
      </c>
      <c r="BB330" s="2">
        <f t="shared" ref="BB330" si="5153">H330/E330</f>
        <v>1.2934813814722565E-2</v>
      </c>
      <c r="BC330" s="2">
        <f t="shared" ref="BC330" si="5154">(H330-J330)/E330</f>
        <v>1.1204481792717087E-2</v>
      </c>
      <c r="BD330" s="2">
        <f t="shared" ref="BD330" si="5155">J330/E330</f>
        <v>1.7303320220054782E-3</v>
      </c>
      <c r="BE330" s="2">
        <f t="shared" ref="BE330" si="5156">M330/E330</f>
        <v>0.35661910193440255</v>
      </c>
      <c r="BF330" s="2">
        <f t="shared" ref="BF330" si="5157">N330/E330</f>
        <v>0.60566276372044658</v>
      </c>
      <c r="BG330" s="2">
        <f t="shared" ref="BG330" si="5158">O330/E330</f>
        <v>2.4783320530428237E-2</v>
      </c>
      <c r="BH330" s="2">
        <f t="shared" ref="BH330" si="5159">I330/G330</f>
        <v>3.0318936737564826E-2</v>
      </c>
      <c r="BI330" s="2">
        <f t="shared" ref="BI330" si="5160">J330/G330</f>
        <v>4.6822180695823799E-3</v>
      </c>
      <c r="BJ330" s="2">
        <f t="shared" ref="BJ330" si="5161">M330/G330</f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ref="Q331" si="5162">H331+L331</f>
        <v>1658</v>
      </c>
      <c r="R331">
        <f t="shared" ref="R331" si="5163">Q331+N331+O331</f>
        <v>83756</v>
      </c>
      <c r="Z331">
        <f t="shared" ref="Z331" si="5164">N331</f>
        <v>78872</v>
      </c>
      <c r="AA331">
        <f t="shared" ref="AA331" si="5165">M331</f>
        <v>45996</v>
      </c>
      <c r="AB331">
        <f t="shared" ref="AB331" si="5166">H331</f>
        <v>1658</v>
      </c>
      <c r="AC331">
        <f t="shared" ref="AC331" si="5167">O331</f>
        <v>3226</v>
      </c>
      <c r="AE331" s="3">
        <f t="shared" ref="AE331" si="5168">B331-B330</f>
        <v>20591</v>
      </c>
      <c r="AF331" s="3">
        <f t="shared" ref="AF331" si="5169">E331-E330</f>
        <v>875</v>
      </c>
      <c r="AG331" s="3">
        <f t="shared" ref="AG331" si="5170">G331-G330</f>
        <v>27</v>
      </c>
      <c r="AH331" s="3">
        <f t="shared" ref="AH331" si="5171">H331-H330</f>
        <v>-9</v>
      </c>
      <c r="AI331" s="3">
        <f t="shared" ref="AI331" si="5172">J331-J330</f>
        <v>4</v>
      </c>
      <c r="AJ331" s="3">
        <f t="shared" ref="AJ331" si="5173">M331-M330</f>
        <v>36</v>
      </c>
      <c r="AK331" s="3">
        <f t="shared" ref="AK331" si="5174">N331-N330</f>
        <v>816</v>
      </c>
      <c r="AL331" s="3">
        <f t="shared" ref="AL331" si="5175">O331-O330</f>
        <v>32</v>
      </c>
      <c r="AM331" s="3"/>
      <c r="AN331" s="3">
        <f t="shared" ref="AN331" si="5176">AE331-AF331</f>
        <v>19716</v>
      </c>
      <c r="AO331" s="3">
        <f t="shared" ref="AO331" si="5177">AF331</f>
        <v>875</v>
      </c>
      <c r="AQ331" s="6">
        <f t="shared" ref="AQ331" si="5178">(B331-B330)/B330</f>
        <v>1.3000287899144383E-2</v>
      </c>
      <c r="AR331" s="6">
        <f t="shared" ref="AR331" si="5179">(E331-E330)/E330</f>
        <v>6.7894193688555751E-3</v>
      </c>
      <c r="AS331" s="6">
        <f t="shared" ref="AS331" si="5180">(G331-G330)/G330</f>
        <v>5.6690532681042262E-4</v>
      </c>
      <c r="AT331" s="6">
        <f t="shared" ref="AT331" si="5181">(H331-H330)/H330</f>
        <v>-5.3989202159568086E-3</v>
      </c>
      <c r="AU331" s="6">
        <f t="shared" ref="AU331" si="5182">(J331-J330)/J330</f>
        <v>1.7937219730941704E-2</v>
      </c>
      <c r="AV331" s="6">
        <f t="shared" ref="AV331" si="5183">(M331-M330)/M330</f>
        <v>7.8328981723237601E-4</v>
      </c>
      <c r="AW331" s="6">
        <f t="shared" ref="AW331" si="5184">(N331-N330)/N330</f>
        <v>1.0454033001947321E-2</v>
      </c>
      <c r="AX331" s="6">
        <f t="shared" ref="AX331" si="5185">(O331-O330)/O330</f>
        <v>1.0018785222291797E-2</v>
      </c>
      <c r="AZ331" s="2">
        <f t="shared" ref="AZ331" si="5186">E331/B331</f>
        <v>8.0868618411334775E-2</v>
      </c>
      <c r="BA331" s="17">
        <f t="shared" ref="BA331" si="5187">AF331/AE331</f>
        <v>4.2494293623427708E-2</v>
      </c>
      <c r="BB331" s="2">
        <f t="shared" ref="BB331" si="5188">H331/E331</f>
        <v>1.2778223071706023E-2</v>
      </c>
      <c r="BC331" s="2">
        <f t="shared" ref="BC331" si="5189">(H331-J331)/E331</f>
        <v>1.1028731734385597E-2</v>
      </c>
      <c r="BD331" s="2">
        <f t="shared" ref="BD331" si="5190">J331/E331</f>
        <v>1.7494913373204267E-3</v>
      </c>
      <c r="BE331" s="2">
        <f t="shared" ref="BE331" si="5191">M331/E331</f>
        <v>0.35449164560083851</v>
      </c>
      <c r="BF331" s="2">
        <f t="shared" ref="BF331" si="5192">N331/E331</f>
        <v>0.6078673161107343</v>
      </c>
      <c r="BG331" s="2">
        <f t="shared" ref="BG331" si="5193">O331/E331</f>
        <v>2.4862815216721131E-2</v>
      </c>
      <c r="BH331" s="2">
        <f t="shared" ref="BH331" si="5194">I331/G331</f>
        <v>3.0028958744281697E-2</v>
      </c>
      <c r="BI331" s="2">
        <f t="shared" ref="BI331" si="5195">J331/G331</f>
        <v>4.7635035883661393E-3</v>
      </c>
      <c r="BJ331" s="2">
        <f t="shared" ref="BJ331" si="5196">M331/G331</f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ref="Q332" si="5197">H332+L332</f>
        <v>1666</v>
      </c>
      <c r="R332">
        <f t="shared" ref="R332" si="5198">Q332+N332+O332</f>
        <v>84302</v>
      </c>
      <c r="Z332">
        <f t="shared" ref="Z332" si="5199">N332</f>
        <v>79376</v>
      </c>
      <c r="AA332">
        <f t="shared" ref="AA332" si="5200">M332</f>
        <v>46335</v>
      </c>
      <c r="AB332">
        <f t="shared" ref="AB332" si="5201">H332</f>
        <v>1666</v>
      </c>
      <c r="AC332">
        <f t="shared" ref="AC332" si="5202">O332</f>
        <v>3260</v>
      </c>
      <c r="AE332" s="3">
        <f t="shared" ref="AE332" si="5203">B332-B331</f>
        <v>20808</v>
      </c>
      <c r="AF332" s="3">
        <f t="shared" ref="AF332" si="5204">E332-E331</f>
        <v>885</v>
      </c>
      <c r="AG332" s="3">
        <f t="shared" ref="AG332" si="5205">G332-G331</f>
        <v>347</v>
      </c>
      <c r="AH332" s="3">
        <f t="shared" ref="AH332" si="5206">H332-H331</f>
        <v>8</v>
      </c>
      <c r="AI332" s="3">
        <f t="shared" ref="AI332" si="5207">J332-J331</f>
        <v>0</v>
      </c>
      <c r="AJ332" s="3">
        <f t="shared" ref="AJ332" si="5208">M332-M331</f>
        <v>339</v>
      </c>
      <c r="AK332" s="3">
        <f t="shared" ref="AK332" si="5209">N332-N331</f>
        <v>504</v>
      </c>
      <c r="AL332" s="3">
        <f t="shared" ref="AL332" si="5210">O332-O331</f>
        <v>34</v>
      </c>
      <c r="AM332" s="3"/>
      <c r="AN332" s="3">
        <f t="shared" ref="AN332" si="5211">AE332-AF332</f>
        <v>19923</v>
      </c>
      <c r="AO332" s="3">
        <f t="shared" ref="AO332" si="5212">AF332</f>
        <v>885</v>
      </c>
      <c r="AQ332" s="6">
        <f t="shared" ref="AQ332" si="5213">(B332-B331)/B331</f>
        <v>1.2968695757314368E-2</v>
      </c>
      <c r="AR332" s="6">
        <f t="shared" ref="AR332" si="5214">(E332-E331)/E331</f>
        <v>6.8207041124606939E-3</v>
      </c>
      <c r="AS332" s="6">
        <f t="shared" ref="AS332" si="5215">(G332-G331)/G331</f>
        <v>7.2816552650354638E-3</v>
      </c>
      <c r="AT332" s="6">
        <f t="shared" ref="AT332" si="5216">(H332-H331)/H331</f>
        <v>4.8250904704463205E-3</v>
      </c>
      <c r="AU332" s="6">
        <f t="shared" ref="AU332" si="5217">(J332-J331)/J331</f>
        <v>0</v>
      </c>
      <c r="AV332" s="6">
        <f t="shared" ref="AV332" si="5218">(M332-M331)/M331</f>
        <v>7.3702061048786854E-3</v>
      </c>
      <c r="AW332" s="6">
        <f t="shared" ref="AW332" si="5219">(N332-N331)/N331</f>
        <v>6.3901004158636778E-3</v>
      </c>
      <c r="AX332" s="6">
        <f t="shared" ref="AX332" si="5220">(O332-O331)/O331</f>
        <v>1.0539367637941723E-2</v>
      </c>
      <c r="AZ332" s="2">
        <f t="shared" ref="AZ332" si="5221">E332/B332</f>
        <v>8.0377804043224366E-2</v>
      </c>
      <c r="BA332" s="17">
        <f t="shared" ref="BA332" si="5222">AF332/AE332</f>
        <v>4.2531718569780851E-2</v>
      </c>
      <c r="BB332" s="2">
        <f t="shared" ref="BB332" si="5223">H332/E332</f>
        <v>1.2752895427788452E-2</v>
      </c>
      <c r="BC332" s="2">
        <f t="shared" ref="BC332" si="5224">(H332-J332)/E332</f>
        <v>1.1015256014758452E-2</v>
      </c>
      <c r="BD332" s="2">
        <f t="shared" ref="BD332" si="5225">J332/E332</f>
        <v>1.7376394130299991E-3</v>
      </c>
      <c r="BE332" s="2">
        <f t="shared" ref="BE332" si="5226">M332/E332</f>
        <v>0.35468511983588108</v>
      </c>
      <c r="BF332" s="2">
        <f t="shared" ref="BF332" si="5227">N332/E332</f>
        <v>0.60760733942145029</v>
      </c>
      <c r="BG332" s="2">
        <f t="shared" ref="BG332" si="5228">O332/E332</f>
        <v>2.4954645314880165E-2</v>
      </c>
      <c r="BH332" s="2">
        <f t="shared" ref="BH332" si="5229">I332/G332</f>
        <v>2.9978542113705965E-2</v>
      </c>
      <c r="BI332" s="2">
        <f t="shared" ref="BI332" si="5230">J332/G332</f>
        <v>4.7290681444136584E-3</v>
      </c>
      <c r="BJ332" s="2">
        <f t="shared" ref="BJ332" si="5231">M332/G332</f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ref="Q333" si="5232">H333+L333</f>
        <v>1664</v>
      </c>
      <c r="R333">
        <f t="shared" ref="R333" si="5233">Q333+N333+O333</f>
        <v>85792</v>
      </c>
      <c r="Z333">
        <f t="shared" ref="Z333" si="5234">N333</f>
        <v>80832</v>
      </c>
      <c r="AA333">
        <f t="shared" ref="AA333" si="5235">M333</f>
        <v>45815</v>
      </c>
      <c r="AB333">
        <f t="shared" ref="AB333" si="5236">H333</f>
        <v>1664</v>
      </c>
      <c r="AC333">
        <f t="shared" ref="AC333" si="5237">O333</f>
        <v>3296</v>
      </c>
      <c r="AE333" s="3">
        <f t="shared" ref="AE333" si="5238">B333-B332</f>
        <v>23579</v>
      </c>
      <c r="AF333" s="3">
        <f t="shared" ref="AF333" si="5239">E333-E332</f>
        <v>970</v>
      </c>
      <c r="AG333" s="3">
        <f t="shared" ref="AG333" si="5240">G333-G332</f>
        <v>-522</v>
      </c>
      <c r="AH333" s="3">
        <f t="shared" ref="AH333" si="5241">H333-H332</f>
        <v>-2</v>
      </c>
      <c r="AI333" s="3">
        <f t="shared" ref="AI333" si="5242">J333-J332</f>
        <v>2</v>
      </c>
      <c r="AJ333" s="3">
        <f t="shared" ref="AJ333" si="5243">M333-M332</f>
        <v>-520</v>
      </c>
      <c r="AK333" s="3">
        <f t="shared" ref="AK333" si="5244">N333-N332</f>
        <v>1456</v>
      </c>
      <c r="AL333" s="3">
        <f t="shared" ref="AL333" si="5245">O333-O332</f>
        <v>36</v>
      </c>
      <c r="AM333" s="3"/>
      <c r="AN333" s="3">
        <f t="shared" ref="AN333" si="5246">AE333-AF333</f>
        <v>22609</v>
      </c>
      <c r="AO333" s="3">
        <f t="shared" ref="AO333" si="5247">AF333</f>
        <v>970</v>
      </c>
      <c r="AQ333" s="6">
        <f t="shared" ref="AQ333" si="5248">(B333-B332)/B332</f>
        <v>1.4507591582286698E-2</v>
      </c>
      <c r="AR333" s="6">
        <f t="shared" ref="AR333" si="5249">(E333-E332)/E332</f>
        <v>7.4251552010533E-3</v>
      </c>
      <c r="AS333" s="6">
        <f t="shared" ref="AS333" si="5250">(G333-G332)/G332</f>
        <v>-1.0874773442219954E-2</v>
      </c>
      <c r="AT333" s="6">
        <f t="shared" ref="AT333" si="5251">(H333-H332)/H332</f>
        <v>-1.2004801920768306E-3</v>
      </c>
      <c r="AU333" s="6">
        <f t="shared" ref="AU333" si="5252">(J333-J332)/J332</f>
        <v>8.8105726872246704E-3</v>
      </c>
      <c r="AV333" s="6">
        <f t="shared" ref="AV333" si="5253">(M333-M332)/M332</f>
        <v>-1.1222617891442754E-2</v>
      </c>
      <c r="AW333" s="6">
        <f t="shared" ref="AW333" si="5254">(N333-N332)/N332</f>
        <v>1.8343075992743398E-2</v>
      </c>
      <c r="AX333" s="6">
        <f t="shared" ref="AX333" si="5255">(O333-O332)/O332</f>
        <v>1.1042944785276074E-2</v>
      </c>
      <c r="AZ333" s="2">
        <f t="shared" ref="AZ333" si="5256">E333/B333</f>
        <v>7.981667400504347E-2</v>
      </c>
      <c r="BA333" s="17">
        <f t="shared" ref="BA333" si="5257">AF333/AE333</f>
        <v>4.1138301030578056E-2</v>
      </c>
      <c r="BB333" s="2">
        <f t="shared" ref="BB333" si="5258">H333/E333</f>
        <v>1.2643704362229972E-2</v>
      </c>
      <c r="BC333" s="2">
        <f t="shared" ref="BC333" si="5259">(H333-J333)/E333</f>
        <v>1.0903675336418275E-2</v>
      </c>
      <c r="BD333" s="2">
        <f t="shared" ref="BD333" si="5260">J333/E333</f>
        <v>1.7400290258116969E-3</v>
      </c>
      <c r="BE333" s="2">
        <f t="shared" ref="BE333" si="5261">M333/E333</f>
        <v>0.34811978086272005</v>
      </c>
      <c r="BF333" s="2">
        <f t="shared" ref="BF333" si="5262">N333/E333</f>
        <v>0.61419225421140211</v>
      </c>
      <c r="BG333" s="2">
        <f t="shared" ref="BG333" si="5263">O333/E333</f>
        <v>2.5044260563647832E-2</v>
      </c>
      <c r="BH333" s="2">
        <f t="shared" ref="BH333" si="5264">I333/G333</f>
        <v>3.0223888455948946E-2</v>
      </c>
      <c r="BI333" s="2">
        <f t="shared" ref="BI333" si="5265">J333/G333</f>
        <v>4.8231849870469046E-3</v>
      </c>
      <c r="BJ333" s="2">
        <f t="shared" ref="BJ333" si="5266">M333/G333</f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ref="Q334" si="5267">H334+L334</f>
        <v>1653</v>
      </c>
      <c r="R334">
        <f t="shared" ref="R334" si="5268">Q334+N334+O334</f>
        <v>87226</v>
      </c>
      <c r="Z334">
        <f t="shared" ref="Z334" si="5269">N334</f>
        <v>82239</v>
      </c>
      <c r="AA334">
        <f t="shared" ref="AA334" si="5270">M334</f>
        <v>45377</v>
      </c>
      <c r="AB334">
        <f t="shared" ref="AB334" si="5271">H334</f>
        <v>1653</v>
      </c>
      <c r="AC334">
        <f t="shared" ref="AC334" si="5272">O334</f>
        <v>3334</v>
      </c>
      <c r="AE334" s="3">
        <f t="shared" ref="AE334" si="5273">B334-B333</f>
        <v>29270</v>
      </c>
      <c r="AF334" s="3">
        <f t="shared" ref="AF334" si="5274">E334-E333</f>
        <v>996</v>
      </c>
      <c r="AG334" s="3">
        <f t="shared" ref="AG334" si="5275">G334-G333</f>
        <v>-449</v>
      </c>
      <c r="AH334" s="3">
        <f t="shared" ref="AH334" si="5276">H334-H333</f>
        <v>-11</v>
      </c>
      <c r="AI334" s="3">
        <f t="shared" ref="AI334" si="5277">J334-J333</f>
        <v>3</v>
      </c>
      <c r="AJ334" s="3">
        <f t="shared" ref="AJ334" si="5278">M334-M333</f>
        <v>-438</v>
      </c>
      <c r="AK334" s="3">
        <f t="shared" ref="AK334" si="5279">N334-N333</f>
        <v>1407</v>
      </c>
      <c r="AL334" s="3">
        <f t="shared" ref="AL334" si="5280">O334-O333</f>
        <v>38</v>
      </c>
      <c r="AM334" s="3"/>
      <c r="AN334" s="3">
        <f t="shared" ref="AN334" si="5281">AE334-AF334</f>
        <v>28274</v>
      </c>
      <c r="AO334" s="3">
        <f t="shared" ref="AO334" si="5282">AF334</f>
        <v>996</v>
      </c>
      <c r="AQ334" s="6">
        <f t="shared" ref="AQ334" si="5283">(B334-B333)/B333</f>
        <v>1.7751594125902288E-2</v>
      </c>
      <c r="AR334" s="6">
        <f t="shared" ref="AR334" si="5284">(E334-E333)/E333</f>
        <v>7.567986505277075E-3</v>
      </c>
      <c r="AS334" s="6">
        <f t="shared" ref="AS334" si="5285">(G334-G333)/G333</f>
        <v>-9.4568124855199144E-3</v>
      </c>
      <c r="AT334" s="6">
        <f t="shared" ref="AT334" si="5286">(H334-H333)/H333</f>
        <v>-6.610576923076923E-3</v>
      </c>
      <c r="AU334" s="6">
        <f t="shared" ref="AU334" si="5287">(J334-J333)/J333</f>
        <v>1.3100436681222707E-2</v>
      </c>
      <c r="AV334" s="6">
        <f t="shared" ref="AV334" si="5288">(M334-M333)/M333</f>
        <v>-9.5601877114482158E-3</v>
      </c>
      <c r="AW334" s="6">
        <f t="shared" ref="AW334" si="5289">(N334-N333)/N333</f>
        <v>1.740647268408551E-2</v>
      </c>
      <c r="AX334" s="6">
        <f t="shared" ref="AX334" si="5290">(O334-O333)/O333</f>
        <v>1.1529126213592233E-2</v>
      </c>
      <c r="AZ334" s="2">
        <f t="shared" ref="AZ334" si="5291">E334/B334</f>
        <v>7.9018029528000119E-2</v>
      </c>
      <c r="BA334" s="17">
        <f t="shared" ref="BA334" si="5292">AF334/AE334</f>
        <v>3.4028015032456442E-2</v>
      </c>
      <c r="BB334" s="2">
        <f t="shared" ref="BB334" si="5293">H334/E334</f>
        <v>1.2465781317164771E-2</v>
      </c>
      <c r="BC334" s="2">
        <f t="shared" ref="BC334" si="5294">(H334-J334)/E334</f>
        <v>1.0716197974404802E-2</v>
      </c>
      <c r="BD334" s="2">
        <f t="shared" ref="BD334" si="5295">J334/E334</f>
        <v>1.7495833427599676E-3</v>
      </c>
      <c r="BE334" s="2">
        <f t="shared" ref="BE334" si="5296">M334/E334</f>
        <v>0.3422019109673235</v>
      </c>
      <c r="BF334" s="2">
        <f t="shared" ref="BF334" si="5297">N334/E334</f>
        <v>0.62018958847084904</v>
      </c>
      <c r="BG334" s="2">
        <f t="shared" ref="BG334" si="5298">O334/E334</f>
        <v>2.5142719244662638E-2</v>
      </c>
      <c r="BH334" s="2">
        <f t="shared" ref="BH334" si="5299">I334/G334</f>
        <v>3.0214756538379756E-2</v>
      </c>
      <c r="BI334" s="2">
        <f t="shared" ref="BI334" si="5300">J334/G334</f>
        <v>4.9330214756538376E-3</v>
      </c>
      <c r="BJ334" s="2">
        <f t="shared" ref="BJ334" si="5301">M334/G334</f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ref="Q335" si="5302">H335+L335</f>
        <v>1620</v>
      </c>
      <c r="R335">
        <f t="shared" ref="R335" si="5303">Q335+N335+O335</f>
        <v>89041</v>
      </c>
      <c r="Z335">
        <f t="shared" ref="Z335" si="5304">N335</f>
        <v>84050</v>
      </c>
      <c r="AA335">
        <f t="shared" ref="AA335" si="5305">M335</f>
        <v>44556</v>
      </c>
      <c r="AB335">
        <f t="shared" ref="AB335" si="5306">H335</f>
        <v>1620</v>
      </c>
      <c r="AC335">
        <f t="shared" ref="AC335" si="5307">O335</f>
        <v>3371</v>
      </c>
      <c r="AE335" s="3">
        <f t="shared" ref="AE335" si="5308">B335-B334</f>
        <v>22761</v>
      </c>
      <c r="AF335" s="3">
        <f t="shared" ref="AF335" si="5309">E335-E334</f>
        <v>994</v>
      </c>
      <c r="AG335" s="3">
        <f t="shared" ref="AG335" si="5310">G335-G334</f>
        <v>-854</v>
      </c>
      <c r="AH335" s="3">
        <f t="shared" ref="AH335" si="5311">H335-H334</f>
        <v>-33</v>
      </c>
      <c r="AI335" s="3">
        <f t="shared" ref="AI335" si="5312">J335-J334</f>
        <v>-17</v>
      </c>
      <c r="AJ335" s="3">
        <f t="shared" ref="AJ335" si="5313">M335-M334</f>
        <v>-821</v>
      </c>
      <c r="AK335" s="3">
        <f t="shared" ref="AK335" si="5314">N335-N334</f>
        <v>1811</v>
      </c>
      <c r="AL335" s="3">
        <f t="shared" ref="AL335" si="5315">O335-O334</f>
        <v>37</v>
      </c>
      <c r="AM335" s="3"/>
      <c r="AN335" s="3">
        <f t="shared" ref="AN335" si="5316">AE335-AF335</f>
        <v>21767</v>
      </c>
      <c r="AO335" s="3">
        <f t="shared" ref="AO335" si="5317">AF335</f>
        <v>994</v>
      </c>
      <c r="AQ335" s="6">
        <f t="shared" ref="AQ335" si="5318">(B335-B334)/B334</f>
        <v>1.3563263049001987E-2</v>
      </c>
      <c r="AR335" s="6">
        <f t="shared" ref="AR335" si="5319">(E335-E334)/E334</f>
        <v>7.4960596668250338E-3</v>
      </c>
      <c r="AS335" s="6">
        <f t="shared" ref="AS335" si="5320">(G335-G334)/G334</f>
        <v>-1.8158622156070593E-2</v>
      </c>
      <c r="AT335" s="6">
        <f t="shared" ref="AT335" si="5321">(H335-H334)/H334</f>
        <v>-1.9963702359346643E-2</v>
      </c>
      <c r="AU335" s="6">
        <f t="shared" ref="AU335" si="5322">(J335-J334)/J334</f>
        <v>-7.3275862068965511E-2</v>
      </c>
      <c r="AV335" s="6">
        <f t="shared" ref="AV335" si="5323">(M335-M334)/M334</f>
        <v>-1.8092866430129802E-2</v>
      </c>
      <c r="AW335" s="6">
        <f t="shared" ref="AW335" si="5324">(N335-N334)/N334</f>
        <v>2.2021182164180014E-2</v>
      </c>
      <c r="AX335" s="6">
        <f t="shared" ref="AX335" si="5325">(O335-O334)/O334</f>
        <v>1.1097780443911218E-2</v>
      </c>
      <c r="AZ335" s="2">
        <f t="shared" ref="AZ335" si="5326">E335/B335</f>
        <v>7.8545026535998361E-2</v>
      </c>
      <c r="BA335" s="17">
        <f t="shared" ref="BA335" si="5327">AF335/AE335</f>
        <v>4.3671191951144502E-2</v>
      </c>
      <c r="BB335" s="2">
        <f t="shared" ref="BB335" si="5328">H335/E335</f>
        <v>1.2126020793880102E-2</v>
      </c>
      <c r="BC335" s="2">
        <f t="shared" ref="BC335" si="5329">(H335-J335)/E335</f>
        <v>1.0516703219383668E-2</v>
      </c>
      <c r="BD335" s="2">
        <f t="shared" ref="BD335" si="5330">J335/E335</f>
        <v>1.6093175744964334E-3</v>
      </c>
      <c r="BE335" s="2">
        <f t="shared" ref="BE335" si="5331">M335/E335</f>
        <v>0.33351048301982827</v>
      </c>
      <c r="BF335" s="2">
        <f t="shared" ref="BF335" si="5332">N335/E335</f>
        <v>0.62913089365779173</v>
      </c>
      <c r="BG335" s="2">
        <f t="shared" ref="BG335" si="5333">O335/E335</f>
        <v>2.5232602528499893E-2</v>
      </c>
      <c r="BH335" s="2">
        <f t="shared" ref="BH335" si="5334">I335/G335</f>
        <v>3.0427061677061676E-2</v>
      </c>
      <c r="BI335" s="2">
        <f t="shared" ref="BI335" si="5335">J335/G335</f>
        <v>4.6560984060984058E-3</v>
      </c>
      <c r="BJ335" s="2">
        <f t="shared" ref="BJ335" si="5336">M335/G335</f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ref="Q336" si="5337">H336+L336</f>
        <v>1584</v>
      </c>
      <c r="R336">
        <f t="shared" ref="R336" si="5338">Q336+N336+O336</f>
        <v>91858</v>
      </c>
      <c r="Z336">
        <f t="shared" ref="Z336" si="5339">N336</f>
        <v>86866</v>
      </c>
      <c r="AA336">
        <f t="shared" ref="AA336" si="5340">M336</f>
        <v>42683</v>
      </c>
      <c r="AB336">
        <f t="shared" ref="AB336" si="5341">H336</f>
        <v>1584</v>
      </c>
      <c r="AC336">
        <f t="shared" ref="AC336" si="5342">O336</f>
        <v>3408</v>
      </c>
      <c r="AE336" s="3">
        <f t="shared" ref="AE336" si="5343">B336-B335</f>
        <v>25461</v>
      </c>
      <c r="AF336" s="3">
        <f t="shared" ref="AF336" si="5344">E336-E335</f>
        <v>944</v>
      </c>
      <c r="AG336" s="3">
        <f t="shared" ref="AG336" si="5345">G336-G335</f>
        <v>-1909</v>
      </c>
      <c r="AH336" s="3">
        <f t="shared" ref="AH336" si="5346">H336-H335</f>
        <v>-36</v>
      </c>
      <c r="AI336" s="3">
        <f t="shared" ref="AI336" si="5347">J336-J335</f>
        <v>-4</v>
      </c>
      <c r="AJ336" s="3">
        <f t="shared" ref="AJ336" si="5348">M336-M335</f>
        <v>-1873</v>
      </c>
      <c r="AK336" s="3">
        <f t="shared" ref="AK336" si="5349">N336-N335</f>
        <v>2816</v>
      </c>
      <c r="AL336" s="3">
        <f t="shared" ref="AL336" si="5350">O336-O335</f>
        <v>37</v>
      </c>
      <c r="AM336" s="3"/>
      <c r="AN336" s="3">
        <f t="shared" ref="AN336" si="5351">AE336-AF336</f>
        <v>24517</v>
      </c>
      <c r="AO336" s="3">
        <f t="shared" ref="AO336" si="5352">AF336</f>
        <v>944</v>
      </c>
      <c r="AQ336" s="6">
        <f t="shared" ref="AQ336" si="5353">(B336-B335)/B335</f>
        <v>1.4969160390076531E-2</v>
      </c>
      <c r="AR336" s="6">
        <f t="shared" ref="AR336" si="5354">(E336-E335)/E335</f>
        <v>7.0660269317424796E-3</v>
      </c>
      <c r="AS336" s="6">
        <f t="shared" ref="AS336" si="5355">(G336-G335)/G335</f>
        <v>-4.1341822591822591E-2</v>
      </c>
      <c r="AT336" s="6">
        <f t="shared" ref="AT336" si="5356">(H336-H335)/H335</f>
        <v>-2.2222222222222223E-2</v>
      </c>
      <c r="AU336" s="6">
        <f t="shared" ref="AU336" si="5357">(J336-J335)/J335</f>
        <v>-1.8604651162790697E-2</v>
      </c>
      <c r="AV336" s="6">
        <f t="shared" ref="AV336" si="5358">(M336-M335)/M335</f>
        <v>-4.2036987162222823E-2</v>
      </c>
      <c r="AW336" s="6">
        <f t="shared" ref="AW336" si="5359">(N336-N335)/N335</f>
        <v>3.3503866745984531E-2</v>
      </c>
      <c r="AX336" s="6">
        <f t="shared" ref="AX336" si="5360">(O336-O335)/O335</f>
        <v>1.0975971521803619E-2</v>
      </c>
      <c r="AZ336" s="2">
        <f t="shared" ref="AZ336" si="5361">E336/B336</f>
        <v>7.7933429798454315E-2</v>
      </c>
      <c r="BA336" s="17">
        <f t="shared" ref="BA336" si="5362">AF336/AE336</f>
        <v>3.7076312792113431E-2</v>
      </c>
      <c r="BB336" s="2">
        <f t="shared" ref="BB336" si="5363">H336/E336</f>
        <v>1.177336276674025E-2</v>
      </c>
      <c r="BC336" s="2">
        <f t="shared" ref="BC336" si="5364">(H336-J336)/E336</f>
        <v>1.0205067600211087E-2</v>
      </c>
      <c r="BD336" s="2">
        <f t="shared" ref="BD336" si="5365">J336/E336</f>
        <v>1.5682951665291621E-3</v>
      </c>
      <c r="BE336" s="2">
        <f t="shared" ref="BE336" si="5366">M336/E336</f>
        <v>0.31724901702826647</v>
      </c>
      <c r="BF336" s="2">
        <f t="shared" ref="BF336" si="5367">N336/E336</f>
        <v>0.64564705182806725</v>
      </c>
      <c r="BG336" s="2">
        <f t="shared" ref="BG336" si="5368">O336/E336</f>
        <v>2.5330568376925992E-2</v>
      </c>
      <c r="BH336" s="2">
        <f t="shared" ref="BH336" si="5369">I336/G336</f>
        <v>3.1016332708338038E-2</v>
      </c>
      <c r="BI336" s="2">
        <f t="shared" ref="BI336" si="5370">J336/G336</f>
        <v>4.7665303725122551E-3</v>
      </c>
      <c r="BJ336" s="2">
        <f t="shared" ref="BJ336" si="5371">M336/G336</f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ref="Q337" si="5372">H337+L337</f>
        <v>1553</v>
      </c>
      <c r="R337">
        <f t="shared" ref="R337" si="5373">Q337+N337+O337</f>
        <v>94072</v>
      </c>
      <c r="Z337">
        <f t="shared" ref="Z337" si="5374">N337</f>
        <v>89076</v>
      </c>
      <c r="AA337">
        <f t="shared" ref="AA337" si="5375">M337</f>
        <v>41315</v>
      </c>
      <c r="AB337">
        <f t="shared" ref="AB337" si="5376">H337</f>
        <v>1553</v>
      </c>
      <c r="AC337">
        <f t="shared" ref="AC337" si="5377">O337</f>
        <v>3443</v>
      </c>
      <c r="AE337" s="3">
        <f t="shared" ref="AE337" si="5378">B337-B336</f>
        <v>25251</v>
      </c>
      <c r="AF337" s="3">
        <f t="shared" ref="AF337" si="5379">E337-E336</f>
        <v>846</v>
      </c>
      <c r="AG337" s="3">
        <f t="shared" ref="AG337" si="5380">G337-G336</f>
        <v>-1399</v>
      </c>
      <c r="AH337" s="3">
        <f t="shared" ref="AH337" si="5381">H337-H336</f>
        <v>-31</v>
      </c>
      <c r="AI337" s="3">
        <f t="shared" ref="AI337" si="5382">J337-J336</f>
        <v>-3</v>
      </c>
      <c r="AJ337" s="3">
        <f t="shared" ref="AJ337" si="5383">M337-M336</f>
        <v>-1368</v>
      </c>
      <c r="AK337" s="3">
        <f t="shared" ref="AK337" si="5384">N337-N336</f>
        <v>2210</v>
      </c>
      <c r="AL337" s="3">
        <f t="shared" ref="AL337" si="5385">O337-O336</f>
        <v>35</v>
      </c>
      <c r="AM337" s="3"/>
      <c r="AN337" s="3">
        <f t="shared" ref="AN337" si="5386">AE337-AF337</f>
        <v>24405</v>
      </c>
      <c r="AO337" s="3">
        <f t="shared" ref="AO337" si="5387">AF337</f>
        <v>846</v>
      </c>
      <c r="AQ337" s="6">
        <f t="shared" ref="AQ337" si="5388">(B337-B336)/B336</f>
        <v>1.4626746016758981E-2</v>
      </c>
      <c r="AR337" s="6">
        <f t="shared" ref="AR337" si="5389">(E337-E336)/E336</f>
        <v>6.2880460231453609E-3</v>
      </c>
      <c r="AS337" s="6">
        <f t="shared" ref="AS337" si="5390">(G337-G336)/G336</f>
        <v>-3.1603677683149978E-2</v>
      </c>
      <c r="AT337" s="6">
        <f t="shared" ref="AT337" si="5391">(H337-H336)/H336</f>
        <v>-1.9570707070707072E-2</v>
      </c>
      <c r="AU337" s="6">
        <f t="shared" ref="AU337" si="5392">(J337-J336)/J336</f>
        <v>-1.4218009478672985E-2</v>
      </c>
      <c r="AV337" s="6">
        <f t="shared" ref="AV337" si="5393">(M337-M336)/M336</f>
        <v>-3.2050230771032966E-2</v>
      </c>
      <c r="AW337" s="6">
        <f t="shared" ref="AW337" si="5394">(N337-N336)/N336</f>
        <v>2.5441484585453457E-2</v>
      </c>
      <c r="AX337" s="6">
        <f t="shared" ref="AX337" si="5395">(O337-O336)/O336</f>
        <v>1.0269953051643193E-2</v>
      </c>
      <c r="AZ337" s="2">
        <f t="shared" ref="AZ337" si="5396">E337/B337</f>
        <v>7.7292934667497135E-2</v>
      </c>
      <c r="BA337" s="17">
        <f t="shared" ref="BA337" si="5397">AF337/AE337</f>
        <v>3.3503623618866579E-2</v>
      </c>
      <c r="BB337" s="2">
        <f t="shared" ref="BB337" si="5398">H337/E337</f>
        <v>1.1470820684408399E-2</v>
      </c>
      <c r="BC337" s="2">
        <f t="shared" ref="BC337" si="5399">(H337-J337)/E337</f>
        <v>9.9344841085185435E-3</v>
      </c>
      <c r="BD337" s="2">
        <f t="shared" ref="BD337" si="5400">J337/E337</f>
        <v>1.5363365758898565E-3</v>
      </c>
      <c r="BE337" s="2">
        <f t="shared" ref="BE337" si="5401">M337/E337</f>
        <v>0.30516223861966069</v>
      </c>
      <c r="BF337" s="2">
        <f t="shared" ref="BF337" si="5402">N337/E337</f>
        <v>0.65793613862483102</v>
      </c>
      <c r="BG337" s="2">
        <f t="shared" ref="BG337" si="5403">O337/E337</f>
        <v>2.5430802071099885E-2</v>
      </c>
      <c r="BH337" s="2">
        <f t="shared" ref="BH337" si="5404">I337/G337</f>
        <v>3.1375384902491366E-2</v>
      </c>
      <c r="BI337" s="2">
        <f t="shared" ref="BI337" si="5405">J337/G337</f>
        <v>4.852104133619483E-3</v>
      </c>
      <c r="BJ337" s="2">
        <f t="shared" ref="BJ337" si="5406">M337/G337</f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ref="Q338" si="5407">H338+L338</f>
        <v>1529</v>
      </c>
      <c r="R338">
        <f t="shared" ref="R338" si="5408">Q338+N338+O338</f>
        <v>95343</v>
      </c>
      <c r="Z338">
        <f t="shared" ref="Z338" si="5409">N338</f>
        <v>90336</v>
      </c>
      <c r="AA338">
        <f t="shared" ref="AA338" si="5410">M338</f>
        <v>40760</v>
      </c>
      <c r="AB338">
        <f t="shared" ref="AB338" si="5411">H338</f>
        <v>1529</v>
      </c>
      <c r="AC338">
        <f t="shared" ref="AC338" si="5412">O338</f>
        <v>3478</v>
      </c>
      <c r="AE338" s="3">
        <f t="shared" ref="AE338" si="5413">B338-B337</f>
        <v>32850</v>
      </c>
      <c r="AF338" s="3">
        <f t="shared" ref="AF338" si="5414">E338-E337</f>
        <v>716</v>
      </c>
      <c r="AG338" s="3">
        <f t="shared" ref="AG338" si="5415">G338-G337</f>
        <v>-579</v>
      </c>
      <c r="AH338" s="3">
        <f t="shared" ref="AH338" si="5416">H338-H337</f>
        <v>-24</v>
      </c>
      <c r="AI338" s="3">
        <f t="shared" ref="AI338" si="5417">J338-J337</f>
        <v>-4</v>
      </c>
      <c r="AJ338" s="3">
        <f t="shared" ref="AJ338" si="5418">M338-M337</f>
        <v>-555</v>
      </c>
      <c r="AK338" s="3">
        <f t="shared" ref="AK338" si="5419">N338-N337</f>
        <v>1260</v>
      </c>
      <c r="AL338" s="3">
        <f t="shared" ref="AL338" si="5420">O338-O337</f>
        <v>35</v>
      </c>
      <c r="AM338" s="3"/>
      <c r="AN338" s="3">
        <f t="shared" ref="AN338" si="5421">AE338-AF338</f>
        <v>32134</v>
      </c>
      <c r="AO338" s="3">
        <f t="shared" ref="AO338" si="5422">AF338</f>
        <v>716</v>
      </c>
      <c r="AQ338" s="6">
        <f t="shared" ref="AQ338" si="5423">(B338-B337)/B337</f>
        <v>1.875418543750346E-2</v>
      </c>
      <c r="AR338" s="6">
        <f t="shared" ref="AR338" si="5424">(E338-E337)/E337</f>
        <v>5.2885432131593137E-3</v>
      </c>
      <c r="AS338" s="6">
        <f t="shared" ref="AS338" si="5425">(G338-G337)/G337</f>
        <v>-1.3506578333488849E-2</v>
      </c>
      <c r="AT338" s="6">
        <f t="shared" ref="AT338" si="5426">(H338-H337)/H337</f>
        <v>-1.5453960077269801E-2</v>
      </c>
      <c r="AU338" s="6">
        <f t="shared" ref="AU338" si="5427">(J338-J337)/J337</f>
        <v>-1.9230769230769232E-2</v>
      </c>
      <c r="AV338" s="6">
        <f t="shared" ref="AV338" si="5428">(M338-M337)/M337</f>
        <v>-1.3433377707854291E-2</v>
      </c>
      <c r="AW338" s="6">
        <f t="shared" ref="AW338" si="5429">(N338-N337)/N337</f>
        <v>1.4145224302842516E-2</v>
      </c>
      <c r="AX338" s="6">
        <f t="shared" ref="AX338" si="5430">(O338-O337)/O337</f>
        <v>1.0165553296543712E-2</v>
      </c>
      <c r="AZ338" s="2">
        <f t="shared" ref="AZ338" si="5431">E338/B338</f>
        <v>7.627129567000418E-2</v>
      </c>
      <c r="BA338" s="17">
        <f t="shared" ref="BA338" si="5432">AF338/AE338</f>
        <v>2.1796042617960427E-2</v>
      </c>
      <c r="BB338" s="2">
        <f t="shared" ref="BB338" si="5433">H338/E338</f>
        <v>1.1234138850723349E-2</v>
      </c>
      <c r="BC338" s="2">
        <f t="shared" ref="BC338" si="5434">(H338-J338)/E338</f>
        <v>9.7352740204110118E-3</v>
      </c>
      <c r="BD338" s="2">
        <f t="shared" ref="BD338" si="5435">J338/E338</f>
        <v>1.498864830312337E-3</v>
      </c>
      <c r="BE338" s="2">
        <f t="shared" ref="BE338" si="5436">M338/E338</f>
        <v>0.29947907099770027</v>
      </c>
      <c r="BF338" s="2">
        <f t="shared" ref="BF338" si="5437">N338/E338</f>
        <v>0.66373261427007491</v>
      </c>
      <c r="BG338" s="2">
        <f t="shared" ref="BG338" si="5438">O338/E338</f>
        <v>2.5554175881501509E-2</v>
      </c>
      <c r="BH338" s="2">
        <f t="shared" ref="BH338" si="5439">I338/G338</f>
        <v>3.1332024876445409E-2</v>
      </c>
      <c r="BI338" s="2">
        <f t="shared" ref="BI338" si="5440">J338/G338</f>
        <v>4.8239494904112178E-3</v>
      </c>
      <c r="BJ338" s="2">
        <f t="shared" ref="BJ338" si="5441">M338/G338</f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ref="Q339" si="5442">H339+L339</f>
        <v>1540</v>
      </c>
      <c r="R339">
        <f t="shared" ref="R339" si="5443">Q339+N339+O339</f>
        <v>96207</v>
      </c>
      <c r="Z339">
        <f t="shared" ref="Z339" si="5444">N339</f>
        <v>91159</v>
      </c>
      <c r="AA339">
        <f t="shared" ref="AA339" si="5445">M339</f>
        <v>40662</v>
      </c>
      <c r="AB339">
        <f t="shared" ref="AB339" si="5446">H339</f>
        <v>1540</v>
      </c>
      <c r="AC339">
        <f t="shared" ref="AC339" si="5447">O339</f>
        <v>3508</v>
      </c>
      <c r="AE339" s="3">
        <f t="shared" ref="AE339" si="5448">B339-B338</f>
        <v>32749</v>
      </c>
      <c r="AF339" s="3">
        <f t="shared" ref="AF339" si="5449">E339-E338</f>
        <v>766</v>
      </c>
      <c r="AG339" s="3">
        <f t="shared" ref="AG339" si="5450">G339-G338</f>
        <v>-87</v>
      </c>
      <c r="AH339" s="3">
        <f t="shared" ref="AH339" si="5451">H339-H338</f>
        <v>11</v>
      </c>
      <c r="AI339" s="3">
        <f t="shared" ref="AI339" si="5452">J339-J338</f>
        <v>0</v>
      </c>
      <c r="AJ339" s="3">
        <f t="shared" ref="AJ339" si="5453">M339-M338</f>
        <v>-98</v>
      </c>
      <c r="AK339" s="3">
        <f t="shared" ref="AK339" si="5454">N339-N338</f>
        <v>823</v>
      </c>
      <c r="AL339" s="3">
        <f t="shared" ref="AL339" si="5455">O339-O338</f>
        <v>30</v>
      </c>
      <c r="AM339" s="3"/>
      <c r="AN339" s="3">
        <f t="shared" ref="AN339" si="5456">AE339-AF339</f>
        <v>31983</v>
      </c>
      <c r="AO339" s="3">
        <f t="shared" ref="AO339" si="5457">AF339</f>
        <v>766</v>
      </c>
      <c r="AQ339" s="6">
        <f t="shared" ref="AQ339" si="5458">(B339-B338)/B338</f>
        <v>1.8352340961602369E-2</v>
      </c>
      <c r="AR339" s="6">
        <f t="shared" ref="AR339" si="5459">(E339-E338)/E338</f>
        <v>5.6280904902904416E-3</v>
      </c>
      <c r="AS339" s="6">
        <f t="shared" ref="AS339" si="5460">(G339-G338)/G338</f>
        <v>-2.0572725767930193E-3</v>
      </c>
      <c r="AT339" s="6">
        <f t="shared" ref="AT339" si="5461">(H339-H338)/H338</f>
        <v>7.1942446043165471E-3</v>
      </c>
      <c r="AU339" s="6">
        <f t="shared" ref="AU339" si="5462">(J339-J338)/J338</f>
        <v>0</v>
      </c>
      <c r="AV339" s="6">
        <f t="shared" ref="AV339" si="5463">(M339-M338)/M338</f>
        <v>-2.4043179587831206E-3</v>
      </c>
      <c r="AW339" s="6">
        <f t="shared" ref="AW339" si="5464">(N339-N338)/N338</f>
        <v>9.1104321643641524E-3</v>
      </c>
      <c r="AX339" s="6">
        <f t="shared" ref="AX339" si="5465">(O339-O338)/O338</f>
        <v>8.6256469235192635E-3</v>
      </c>
      <c r="AZ339" s="2">
        <f t="shared" ref="AZ339" si="5466">E339/B339</f>
        <v>7.5318290476379154E-2</v>
      </c>
      <c r="BA339" s="17">
        <f t="shared" ref="BA339" si="5467">AF339/AE339</f>
        <v>2.3390027176402334E-2</v>
      </c>
      <c r="BB339" s="2">
        <f t="shared" ref="BB339" si="5468">H339/E339</f>
        <v>1.1251634774857711E-2</v>
      </c>
      <c r="BC339" s="2">
        <f t="shared" ref="BC339" si="5469">(H339-J339)/E339</f>
        <v>9.7611584800064294E-3</v>
      </c>
      <c r="BD339" s="2">
        <f t="shared" ref="BD339" si="5470">J339/E339</f>
        <v>1.4904762948512811E-3</v>
      </c>
      <c r="BE339" s="2">
        <f t="shared" ref="BE339" si="5471">M339/E339</f>
        <v>0.29708699559432744</v>
      </c>
      <c r="BF339" s="2">
        <f t="shared" ref="BF339" si="5472">N339/E339</f>
        <v>0.66603102236445066</v>
      </c>
      <c r="BG339" s="2">
        <f t="shared" ref="BG339" si="5473">O339/E339</f>
        <v>2.5630347266364189E-2</v>
      </c>
      <c r="BH339" s="2">
        <f t="shared" ref="BH339" si="5474">I339/G339</f>
        <v>3.1657267428083974E-2</v>
      </c>
      <c r="BI339" s="2">
        <f t="shared" ref="BI339" si="5475">J339/G339</f>
        <v>4.833894128240368E-3</v>
      </c>
      <c r="BJ339" s="2">
        <f t="shared" ref="BJ339" si="5476">M339/G339</f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ref="Q340" si="5477">H340+L340</f>
        <v>1529</v>
      </c>
      <c r="R340">
        <f t="shared" ref="R340" si="5478">Q340+N340+O340</f>
        <v>97769</v>
      </c>
      <c r="Z340">
        <f t="shared" ref="Z340" si="5479">N340</f>
        <v>92695</v>
      </c>
      <c r="AA340">
        <f t="shared" ref="AA340" si="5480">M340</f>
        <v>40084</v>
      </c>
      <c r="AB340">
        <f t="shared" ref="AB340" si="5481">H340</f>
        <v>1529</v>
      </c>
      <c r="AC340">
        <f t="shared" ref="AC340" si="5482">O340</f>
        <v>3545</v>
      </c>
      <c r="AE340" s="3">
        <f t="shared" ref="AE340" si="5483">B340-B339</f>
        <v>22255</v>
      </c>
      <c r="AF340" s="3">
        <f t="shared" ref="AF340" si="5484">E340-E339</f>
        <v>984</v>
      </c>
      <c r="AG340" s="3">
        <f t="shared" ref="AG340" si="5485">G340-G339</f>
        <v>-589</v>
      </c>
      <c r="AH340" s="3">
        <f t="shared" ref="AH340" si="5486">H340-H339</f>
        <v>-11</v>
      </c>
      <c r="AI340" s="3">
        <f t="shared" ref="AI340" si="5487">J340-J339</f>
        <v>-2</v>
      </c>
      <c r="AJ340" s="3">
        <f t="shared" ref="AJ340" si="5488">M340-M339</f>
        <v>-578</v>
      </c>
      <c r="AK340" s="3">
        <f t="shared" ref="AK340" si="5489">N340-N339</f>
        <v>1536</v>
      </c>
      <c r="AL340" s="3">
        <f t="shared" ref="AL340" si="5490">O340-O339</f>
        <v>37</v>
      </c>
      <c r="AM340" s="3"/>
      <c r="AN340" s="3">
        <f t="shared" ref="AN340" si="5491">AE340-AF340</f>
        <v>21271</v>
      </c>
      <c r="AO340" s="3">
        <f t="shared" ref="AO340" si="5492">AF340</f>
        <v>984</v>
      </c>
      <c r="AQ340" s="6">
        <f t="shared" ref="AQ340" si="5493">(B340-B339)/B339</f>
        <v>1.2246809391109878E-2</v>
      </c>
      <c r="AR340" s="6">
        <f t="shared" ref="AR340" si="5494">(E340-E339)/E339</f>
        <v>7.1893562457532381E-3</v>
      </c>
      <c r="AS340" s="6">
        <f t="shared" ref="AS340" si="5495">(G340-G339)/G339</f>
        <v>-1.3956684517321453E-2</v>
      </c>
      <c r="AT340" s="6">
        <f t="shared" ref="AT340" si="5496">(H340-H339)/H339</f>
        <v>-7.1428571428571426E-3</v>
      </c>
      <c r="AU340" s="6">
        <f t="shared" ref="AU340" si="5497">(J340-J339)/J339</f>
        <v>-9.8039215686274508E-3</v>
      </c>
      <c r="AV340" s="6">
        <f t="shared" ref="AV340" si="5498">(M340-M339)/M339</f>
        <v>-1.4214745954453789E-2</v>
      </c>
      <c r="AW340" s="6">
        <f t="shared" ref="AW340" si="5499">(N340-N339)/N339</f>
        <v>1.684968022905034E-2</v>
      </c>
      <c r="AX340" s="6">
        <f t="shared" ref="AX340" si="5500">(O340-O339)/O339</f>
        <v>1.0547320410490307E-2</v>
      </c>
      <c r="AZ340" s="2">
        <f t="shared" ref="AZ340" si="5501">E340/B340</f>
        <v>7.4941980349699885E-2</v>
      </c>
      <c r="BA340" s="17">
        <f t="shared" ref="BA340" si="5502">AF340/AE340</f>
        <v>4.4214783194787687E-2</v>
      </c>
      <c r="BB340" s="2">
        <f t="shared" ref="BB340" si="5503">H340/E340</f>
        <v>1.1091525030285885E-2</v>
      </c>
      <c r="BC340" s="2">
        <f t="shared" ref="BC340" si="5504">(H340-J340)/E340</f>
        <v>9.6261960203985406E-3</v>
      </c>
      <c r="BD340" s="2">
        <f t="shared" ref="BD340" si="5505">J340/E340</f>
        <v>1.4653290098873438E-3</v>
      </c>
      <c r="BE340" s="2">
        <f t="shared" ref="BE340" si="5506">M340/E340</f>
        <v>0.29077350511051625</v>
      </c>
      <c r="BF340" s="2">
        <f t="shared" ref="BF340" si="5507">N340/E340</f>
        <v>0.67241917114607586</v>
      </c>
      <c r="BG340" s="2">
        <f t="shared" ref="BG340" si="5508">O340/E340</f>
        <v>2.5715798713121948E-2</v>
      </c>
      <c r="BH340" s="2">
        <f t="shared" ref="BH340" si="5509">I340/G340</f>
        <v>3.188907312618653E-2</v>
      </c>
      <c r="BI340" s="2">
        <f t="shared" ref="BI340" si="5510">J340/G340</f>
        <v>4.8542522769326893E-3</v>
      </c>
      <c r="BJ340" s="2">
        <f t="shared" ref="BJ340" si="5511">M340/G340</f>
        <v>0.9632566745968808</v>
      </c>
    </row>
    <row r="341" spans="1:62" ht="15.6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ref="Q341" si="5512">H341+L341</f>
        <v>1510</v>
      </c>
      <c r="R341">
        <f t="shared" ref="R341" si="5513">Q341+N341+O341</f>
        <v>99127</v>
      </c>
      <c r="Z341">
        <f t="shared" ref="Z341" si="5514">N341</f>
        <v>94038</v>
      </c>
      <c r="AA341">
        <f t="shared" ref="AA341" si="5515">M341</f>
        <v>39612</v>
      </c>
      <c r="AB341">
        <f t="shared" ref="AB341" si="5516">H341</f>
        <v>1510</v>
      </c>
      <c r="AC341">
        <f t="shared" ref="AC341" si="5517">O341</f>
        <v>3579</v>
      </c>
      <c r="AE341" s="3">
        <f t="shared" ref="AE341" si="5518">B341-B340</f>
        <v>24130</v>
      </c>
      <c r="AF341" s="3">
        <f t="shared" ref="AF341" si="5519">E341-E340</f>
        <v>886</v>
      </c>
      <c r="AG341" s="3">
        <f t="shared" ref="AG341" si="5520">G341-G340</f>
        <v>-491</v>
      </c>
      <c r="AH341" s="3">
        <f t="shared" ref="AH341" si="5521">H341-H340</f>
        <v>-19</v>
      </c>
      <c r="AI341" s="3">
        <f t="shared" ref="AI341" si="5522">J341-J340</f>
        <v>-9</v>
      </c>
      <c r="AJ341" s="3">
        <f t="shared" ref="AJ341" si="5523">M341-M340</f>
        <v>-472</v>
      </c>
      <c r="AK341" s="3">
        <f t="shared" ref="AK341" si="5524">N341-N340</f>
        <v>1343</v>
      </c>
      <c r="AL341" s="3">
        <f t="shared" ref="AL341" si="5525">O341-O340</f>
        <v>34</v>
      </c>
      <c r="AM341" s="3"/>
      <c r="AN341" s="3">
        <f t="shared" ref="AN341" si="5526">AE341-AF341</f>
        <v>23244</v>
      </c>
      <c r="AO341" s="3">
        <f t="shared" ref="AO341" si="5527">AF341</f>
        <v>886</v>
      </c>
      <c r="AQ341" s="6">
        <f t="shared" ref="AQ341" si="5528">(B341-B340)/B340</f>
        <v>1.3117958882565183E-2</v>
      </c>
      <c r="AR341" s="6">
        <f t="shared" ref="AR341" si="5529">(E341-E340)/E340</f>
        <v>6.427136152278151E-3</v>
      </c>
      <c r="AS341" s="6">
        <f t="shared" ref="AS341" si="5530">(G341-G340)/G340</f>
        <v>-1.1799197366207676E-2</v>
      </c>
      <c r="AT341" s="6">
        <f t="shared" ref="AT341" si="5531">(H341-H340)/H340</f>
        <v>-1.2426422498364944E-2</v>
      </c>
      <c r="AU341" s="6">
        <f t="shared" ref="AU341" si="5532">(J341-J340)/J340</f>
        <v>-4.4554455445544552E-2</v>
      </c>
      <c r="AV341" s="6">
        <f t="shared" ref="AV341" si="5533">(M341-M340)/M340</f>
        <v>-1.1775271928949206E-2</v>
      </c>
      <c r="AW341" s="6">
        <f t="shared" ref="AW341" si="5534">(N341-N340)/N340</f>
        <v>1.4488375856302929E-2</v>
      </c>
      <c r="AX341" s="6">
        <f t="shared" ref="AX341" si="5535">(O341-O340)/O340</f>
        <v>9.5909732016925247E-3</v>
      </c>
      <c r="AZ341" s="2">
        <f t="shared" ref="AZ341" si="5536">E341/B341</f>
        <v>7.4447049328903891E-2</v>
      </c>
      <c r="BA341" s="17">
        <f t="shared" ref="BA341" si="5537">AF341/AE341</f>
        <v>3.6717778698715293E-2</v>
      </c>
      <c r="BB341" s="2">
        <f t="shared" ref="BB341" si="5538">H341/E341</f>
        <v>1.0883745738400882E-2</v>
      </c>
      <c r="BC341" s="2">
        <f t="shared" ref="BC341" si="5539">(H341-J341)/E341</f>
        <v>9.4926444619032862E-3</v>
      </c>
      <c r="BD341" s="2">
        <f t="shared" ref="BD341" si="5540">J341/E341</f>
        <v>1.3911012764975961E-3</v>
      </c>
      <c r="BE341" s="2">
        <f t="shared" ref="BE341" si="5541">M341/E341</f>
        <v>0.28551452727783827</v>
      </c>
      <c r="BF341" s="2">
        <f t="shared" ref="BF341" si="5542">N341/E341</f>
        <v>0.67780508725016042</v>
      </c>
      <c r="BG341" s="2">
        <f t="shared" ref="BG341" si="5543">O341/E341</f>
        <v>2.5796639733600503E-2</v>
      </c>
      <c r="BH341" s="2">
        <f t="shared" ref="BH341" si="5544">I341/G341</f>
        <v>3.202665240017509E-2</v>
      </c>
      <c r="BI341" s="2">
        <f t="shared" ref="BI341" si="5545">J341/G341</f>
        <v>4.6933514906862504E-3</v>
      </c>
      <c r="BJ341" s="2">
        <f t="shared" ref="BJ341" si="5546">M341/G341</f>
        <v>0.96327999610913861</v>
      </c>
    </row>
    <row r="342" spans="1:62" ht="15.6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ref="Q342" si="5547">H342+L342</f>
        <v>1473</v>
      </c>
      <c r="R342">
        <f t="shared" ref="R342" si="5548">Q342+N342+O342</f>
        <v>100347</v>
      </c>
      <c r="Z342">
        <f t="shared" ref="Z342" si="5549">N342</f>
        <v>95271</v>
      </c>
      <c r="AA342">
        <f t="shared" ref="AA342" si="5550">M342</f>
        <v>39181</v>
      </c>
      <c r="AB342">
        <f t="shared" ref="AB342" si="5551">H342</f>
        <v>1473</v>
      </c>
      <c r="AC342">
        <f t="shared" ref="AC342" si="5552">O342</f>
        <v>3603</v>
      </c>
      <c r="AE342" s="3">
        <f t="shared" ref="AE342" si="5553">B342-B341</f>
        <v>22377</v>
      </c>
      <c r="AF342" s="3">
        <f t="shared" ref="AF342" si="5554">E342-E341</f>
        <v>789</v>
      </c>
      <c r="AG342" s="3">
        <f t="shared" ref="AG342" si="5555">G342-G341</f>
        <v>-468</v>
      </c>
      <c r="AH342" s="3">
        <f t="shared" ref="AH342" si="5556">H342-H341</f>
        <v>-37</v>
      </c>
      <c r="AI342" s="3">
        <f t="shared" ref="AI342" si="5557">J342-J341</f>
        <v>-6</v>
      </c>
      <c r="AJ342" s="3">
        <f t="shared" ref="AJ342" si="5558">M342-M341</f>
        <v>-431</v>
      </c>
      <c r="AK342" s="3">
        <f t="shared" ref="AK342" si="5559">N342-N341</f>
        <v>1233</v>
      </c>
      <c r="AL342" s="3">
        <f t="shared" ref="AL342" si="5560">O342-O341</f>
        <v>24</v>
      </c>
      <c r="AM342" s="3"/>
      <c r="AN342" s="3">
        <f t="shared" ref="AN342" si="5561">AE342-AF342</f>
        <v>21588</v>
      </c>
      <c r="AO342" s="3">
        <f t="shared" ref="AO342" si="5562">AF342</f>
        <v>789</v>
      </c>
      <c r="AQ342" s="6">
        <f t="shared" ref="AQ342" si="5563">(B342-B341)/B341</f>
        <v>1.2007450124571191E-2</v>
      </c>
      <c r="AR342" s="6">
        <f t="shared" ref="AR342" si="5564">(E342-E341)/E341</f>
        <v>5.6869373427803288E-3</v>
      </c>
      <c r="AS342" s="6">
        <f t="shared" ref="AS342" si="5565">(G342-G341)/G341</f>
        <v>-1.1380769417829872E-2</v>
      </c>
      <c r="AT342" s="6">
        <f t="shared" ref="AT342" si="5566">(H342-H341)/H341</f>
        <v>-2.4503311258278145E-2</v>
      </c>
      <c r="AU342" s="6">
        <f t="shared" ref="AU342" si="5567">(J342-J341)/J341</f>
        <v>-3.1088082901554404E-2</v>
      </c>
      <c r="AV342" s="6">
        <f t="shared" ref="AV342" si="5568">(M342-M341)/M341</f>
        <v>-1.0880541250126224E-2</v>
      </c>
      <c r="AW342" s="6">
        <f t="shared" ref="AW342" si="5569">(N342-N341)/N341</f>
        <v>1.3111720793721688E-2</v>
      </c>
      <c r="AX342" s="6">
        <f t="shared" ref="AX342" si="5570">(O342-O341)/O341</f>
        <v>6.7057837384744343E-3</v>
      </c>
      <c r="AZ342" s="2">
        <f t="shared" ref="AZ342" si="5571">E342/B342</f>
        <v>7.3982088792504647E-2</v>
      </c>
      <c r="BA342" s="17">
        <f t="shared" ref="BA342" si="5572">AF342/AE342</f>
        <v>3.5259418152567369E-2</v>
      </c>
      <c r="BB342" s="2">
        <f t="shared" ref="BB342" si="5573">H342/E342</f>
        <v>1.0557020813026776E-2</v>
      </c>
      <c r="BC342" s="2">
        <f t="shared" ref="BC342" si="5574">(H342-J342)/E342</f>
        <v>9.2167880282093915E-3</v>
      </c>
      <c r="BD342" s="2">
        <f t="shared" ref="BD342" si="5575">J342/E342</f>
        <v>1.3402327848173843E-3</v>
      </c>
      <c r="BE342" s="2">
        <f t="shared" ref="BE342" si="5576">M342/E342</f>
        <v>0.28081102001032049</v>
      </c>
      <c r="BF342" s="2">
        <f t="shared" ref="BF342" si="5577">N342/E342</f>
        <v>0.68280918525313916</v>
      </c>
      <c r="BG342" s="2">
        <f t="shared" ref="BG342" si="5578">O342/E342</f>
        <v>2.5822773923513561E-2</v>
      </c>
      <c r="BH342" s="2">
        <f t="shared" ref="BH342" si="5579">I342/G342</f>
        <v>3.1632803660156444E-2</v>
      </c>
      <c r="BI342" s="2">
        <f t="shared" ref="BI342" si="5580">J342/G342</f>
        <v>4.5997933782653613E-3</v>
      </c>
      <c r="BJ342" s="2">
        <f t="shared" ref="BJ342" si="5581">M342/G342</f>
        <v>0.96376740296157815</v>
      </c>
    </row>
    <row r="343" spans="1:62" ht="15.6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ref="Q343" si="5582">H343+L343</f>
        <v>1426</v>
      </c>
      <c r="R343">
        <f t="shared" ref="R343" si="5583">Q343+N343+O343</f>
        <v>102016</v>
      </c>
      <c r="Z343">
        <f t="shared" ref="Z343" si="5584">N343</f>
        <v>96956</v>
      </c>
      <c r="AA343">
        <f t="shared" ref="AA343" si="5585">M343</f>
        <v>38128</v>
      </c>
      <c r="AB343">
        <f t="shared" ref="AB343" si="5586">H343</f>
        <v>1426</v>
      </c>
      <c r="AC343">
        <f t="shared" ref="AC343" si="5587">O343</f>
        <v>3634</v>
      </c>
      <c r="AE343" s="3">
        <f t="shared" ref="AE343" si="5588">B343-B342</f>
        <v>25206</v>
      </c>
      <c r="AF343" s="3">
        <f t="shared" ref="AF343" si="5589">E343-E342</f>
        <v>616</v>
      </c>
      <c r="AG343" s="3">
        <f t="shared" ref="AG343" si="5590">G343-G342</f>
        <v>-1100</v>
      </c>
      <c r="AH343" s="3">
        <f t="shared" ref="AH343" si="5591">H343-H342</f>
        <v>-47</v>
      </c>
      <c r="AI343" s="3">
        <f t="shared" ref="AI343" si="5592">J343-J342</f>
        <v>-5</v>
      </c>
      <c r="AJ343" s="3">
        <f t="shared" ref="AJ343" si="5593">M343-M342</f>
        <v>-1053</v>
      </c>
      <c r="AK343" s="3">
        <f t="shared" ref="AK343" si="5594">N343-N342</f>
        <v>1685</v>
      </c>
      <c r="AL343" s="3">
        <f t="shared" ref="AL343" si="5595">O343-O342</f>
        <v>31</v>
      </c>
      <c r="AM343" s="3"/>
      <c r="AN343" s="3">
        <f t="shared" ref="AN343" si="5596">AE343-AF343</f>
        <v>24590</v>
      </c>
      <c r="AO343" s="3">
        <f t="shared" ref="AO343" si="5597">AF343</f>
        <v>616</v>
      </c>
      <c r="AQ343" s="6">
        <f t="shared" ref="AQ343" si="5598">(B343-B342)/B342</f>
        <v>1.3365005806030849E-2</v>
      </c>
      <c r="AR343" s="6">
        <f t="shared" ref="AR343" si="5599">(E343-E342)/E342</f>
        <v>4.4148844676337364E-3</v>
      </c>
      <c r="AS343" s="6">
        <f t="shared" ref="AS343" si="5600">(G343-G342)/G342</f>
        <v>-2.7057608107443301E-2</v>
      </c>
      <c r="AT343" s="6">
        <f t="shared" ref="AT343" si="5601">(H343-H342)/H342</f>
        <v>-3.1907671418873046E-2</v>
      </c>
      <c r="AU343" s="6">
        <f t="shared" ref="AU343" si="5602">(J343-J342)/J342</f>
        <v>-2.6737967914438502E-2</v>
      </c>
      <c r="AV343" s="6">
        <f t="shared" ref="AV343" si="5603">(M343-M342)/M342</f>
        <v>-2.6875271177356372E-2</v>
      </c>
      <c r="AW343" s="6">
        <f t="shared" ref="AW343" si="5604">(N343-N342)/N342</f>
        <v>1.768638935247872E-2</v>
      </c>
      <c r="AX343" s="6">
        <f t="shared" ref="AX343" si="5605">(O343-O342)/O342</f>
        <v>8.6039411601443235E-3</v>
      </c>
      <c r="AZ343" s="2">
        <f t="shared" ref="AZ343" si="5606">E343/B343</f>
        <v>7.3328673026450727E-2</v>
      </c>
      <c r="BA343" s="17">
        <f t="shared" ref="BA343" si="5607">AF343/AE343</f>
        <v>2.443862572403396E-2</v>
      </c>
      <c r="BB343" s="2">
        <f t="shared" ref="BB343" si="5608">H343/E343</f>
        <v>1.017524831601781E-2</v>
      </c>
      <c r="BC343" s="2">
        <f t="shared" ref="BC343" si="5609">(H343-J343)/E343</f>
        <v>8.8765840849412032E-3</v>
      </c>
      <c r="BD343" s="2">
        <f t="shared" ref="BD343" si="5610">J343/E343</f>
        <v>1.298664231076607E-3</v>
      </c>
      <c r="BE343" s="2">
        <f t="shared" ref="BE343" si="5611">M343/E343</f>
        <v>0.27206302089279599</v>
      </c>
      <c r="BF343" s="2">
        <f t="shared" ref="BF343" si="5612">N343/E343</f>
        <v>0.69183125927617306</v>
      </c>
      <c r="BG343" s="2">
        <f t="shared" ref="BG343" si="5613">O343/E343</f>
        <v>2.5930471515013129E-2</v>
      </c>
      <c r="BH343" s="2">
        <f t="shared" ref="BH343" si="5614">I343/G343</f>
        <v>3.1450675026545985E-2</v>
      </c>
      <c r="BI343" s="2">
        <f t="shared" ref="BI343" si="5615">J343/G343</f>
        <v>4.601304545684381E-3</v>
      </c>
      <c r="BJ343" s="2">
        <f t="shared" ref="BJ343" si="5616">M343/G343</f>
        <v>0.96394802042776961</v>
      </c>
    </row>
    <row r="344" spans="1:62" ht="15.6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ref="Q344:Q345" si="5617">H344+L344</f>
        <v>1405</v>
      </c>
      <c r="R344">
        <f t="shared" ref="R344:R345" si="5618">Q344+N344+O344</f>
        <v>103119</v>
      </c>
      <c r="Z344">
        <f t="shared" ref="Z344:Z345" si="5619">N344</f>
        <v>98057</v>
      </c>
      <c r="AA344">
        <f t="shared" ref="AA344:AA345" si="5620">M344</f>
        <v>37861</v>
      </c>
      <c r="AB344">
        <f t="shared" ref="AB344:AB345" si="5621">H344</f>
        <v>1405</v>
      </c>
      <c r="AC344">
        <f t="shared" ref="AC344:AC345" si="5622">O344</f>
        <v>3657</v>
      </c>
      <c r="AE344" s="3">
        <f t="shared" ref="AE344:AE345" si="5623">B344-B343</f>
        <v>25710</v>
      </c>
      <c r="AF344" s="3">
        <f t="shared" ref="AF344:AF345" si="5624">E344-E343</f>
        <v>836</v>
      </c>
      <c r="AG344" s="3">
        <f t="shared" ref="AG344:AG345" si="5625">G344-G343</f>
        <v>-288</v>
      </c>
      <c r="AH344" s="3">
        <f t="shared" ref="AH344:AH345" si="5626">H344-H343</f>
        <v>-21</v>
      </c>
      <c r="AI344" s="3">
        <f t="shared" ref="AI344:AI345" si="5627">J344-J343</f>
        <v>-5</v>
      </c>
      <c r="AJ344" s="3">
        <f t="shared" ref="AJ344:AJ345" si="5628">M344-M343</f>
        <v>-267</v>
      </c>
      <c r="AK344" s="3">
        <f t="shared" ref="AK344:AK345" si="5629">N344-N343</f>
        <v>1101</v>
      </c>
      <c r="AL344" s="3">
        <f t="shared" ref="AL344:AL345" si="5630">O344-O343</f>
        <v>23</v>
      </c>
      <c r="AM344" s="3"/>
      <c r="AN344" s="3">
        <f t="shared" ref="AN344:AN345" si="5631">AE344-AF344</f>
        <v>24874</v>
      </c>
      <c r="AO344" s="3">
        <f t="shared" ref="AO344:AO345" si="5632">AF344</f>
        <v>836</v>
      </c>
      <c r="AQ344" s="6">
        <f t="shared" ref="AQ344:AQ345" si="5633">(B344-B343)/B343</f>
        <v>1.3452450219132094E-2</v>
      </c>
      <c r="AR344" s="6">
        <f t="shared" ref="AR344:AR345" si="5634">(E344-E343)/E343</f>
        <v>5.9652928416485899E-3</v>
      </c>
      <c r="AS344" s="6">
        <f t="shared" ref="AS344:AS345" si="5635">(G344-G343)/G343</f>
        <v>-7.2811852151489108E-3</v>
      </c>
      <c r="AT344" s="6">
        <f t="shared" ref="AT344:AT345" si="5636">(H344-H343)/H343</f>
        <v>-1.4726507713884993E-2</v>
      </c>
      <c r="AU344" s="6">
        <f t="shared" ref="AU344:AU345" si="5637">(J344-J343)/J343</f>
        <v>-2.7472527472527472E-2</v>
      </c>
      <c r="AV344" s="6">
        <f t="shared" ref="AV344:AV345" si="5638">(M344-M343)/M343</f>
        <v>-7.0027276542173732E-3</v>
      </c>
      <c r="AW344" s="6">
        <f t="shared" ref="AW344:AW345" si="5639">(N344-N343)/N343</f>
        <v>1.1355666487891415E-2</v>
      </c>
      <c r="AX344" s="6">
        <f t="shared" ref="AX344:AX345" si="5640">(O344-O343)/O343</f>
        <v>6.3291139240506328E-3</v>
      </c>
      <c r="AZ344" s="2">
        <f t="shared" ref="AZ344:AZ345" si="5641">E344/B344</f>
        <v>7.2786937382995173E-2</v>
      </c>
      <c r="BA344" s="17">
        <f t="shared" ref="BA344:BA345" si="5642">AF344/AE344</f>
        <v>3.2516530532866586E-2</v>
      </c>
      <c r="BB344" s="2">
        <f t="shared" ref="BB344:BB345" si="5643">H344/E344</f>
        <v>9.9659526173925383E-3</v>
      </c>
      <c r="BC344" s="2">
        <f t="shared" ref="BC344:BC345" si="5644">(H344-J344)/E344</f>
        <v>8.7104553837423753E-3</v>
      </c>
      <c r="BD344" s="2">
        <f t="shared" ref="BD344:BD345" si="5645">J344/E344</f>
        <v>1.2554972336501632E-3</v>
      </c>
      <c r="BE344" s="2">
        <f t="shared" ref="BE344:BE345" si="5646">M344/E344</f>
        <v>0.26855582352106683</v>
      </c>
      <c r="BF344" s="2">
        <f t="shared" ref="BF344:BF345" si="5647">N344/E344</f>
        <v>0.69553837423748044</v>
      </c>
      <c r="BG344" s="2">
        <f t="shared" ref="BG344:BG345" si="5648">O344/E344</f>
        <v>2.5939849624060152E-2</v>
      </c>
      <c r="BH344" s="2">
        <f t="shared" ref="BH344:BH345" si="5649">I344/G344</f>
        <v>3.1273875617582644E-2</v>
      </c>
      <c r="BI344" s="2">
        <f t="shared" ref="BI344:BI345" si="5650">J344/G344</f>
        <v>4.5077165996027097E-3</v>
      </c>
      <c r="BJ344" s="2">
        <f t="shared" ref="BJ344:BJ345" si="5651">M344/G344</f>
        <v>0.96421840778281465</v>
      </c>
    </row>
    <row r="345" spans="1:62" ht="15.6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5617"/>
        <v>1376</v>
      </c>
      <c r="R345">
        <f t="shared" si="5618"/>
        <v>103921</v>
      </c>
      <c r="Z345">
        <f t="shared" si="5619"/>
        <v>98863</v>
      </c>
      <c r="AA345">
        <f t="shared" si="5620"/>
        <v>37633</v>
      </c>
      <c r="AB345">
        <f t="shared" si="5621"/>
        <v>1376</v>
      </c>
      <c r="AC345">
        <f t="shared" si="5622"/>
        <v>3682</v>
      </c>
      <c r="AE345" s="3">
        <f t="shared" si="5623"/>
        <v>24633</v>
      </c>
      <c r="AF345" s="3">
        <f t="shared" si="5624"/>
        <v>574</v>
      </c>
      <c r="AG345" s="3">
        <f t="shared" si="5625"/>
        <v>-257</v>
      </c>
      <c r="AH345" s="3">
        <f t="shared" si="5626"/>
        <v>-29</v>
      </c>
      <c r="AI345" s="3">
        <f t="shared" si="5627"/>
        <v>1</v>
      </c>
      <c r="AJ345" s="3">
        <f t="shared" si="5628"/>
        <v>-228</v>
      </c>
      <c r="AK345" s="3">
        <f t="shared" si="5629"/>
        <v>806</v>
      </c>
      <c r="AL345" s="3">
        <f t="shared" si="5630"/>
        <v>25</v>
      </c>
      <c r="AM345" s="3"/>
      <c r="AN345" s="3">
        <f t="shared" si="5631"/>
        <v>24059</v>
      </c>
      <c r="AO345" s="3">
        <f t="shared" si="5632"/>
        <v>574</v>
      </c>
      <c r="AQ345" s="6">
        <f t="shared" si="5633"/>
        <v>1.2717836775112215E-2</v>
      </c>
      <c r="AR345" s="6">
        <f t="shared" si="5634"/>
        <v>4.0714995034756701E-3</v>
      </c>
      <c r="AS345" s="6">
        <f t="shared" si="5635"/>
        <v>-6.5451026333214488E-3</v>
      </c>
      <c r="AT345" s="6">
        <f t="shared" si="5636"/>
        <v>-2.0640569395017794E-2</v>
      </c>
      <c r="AU345" s="6">
        <f t="shared" si="5637"/>
        <v>5.6497175141242938E-3</v>
      </c>
      <c r="AV345" s="6">
        <f t="shared" si="5638"/>
        <v>-6.022027944322654E-3</v>
      </c>
      <c r="AW345" s="6">
        <f t="shared" si="5639"/>
        <v>8.2197089447974131E-3</v>
      </c>
      <c r="AX345" s="6">
        <f t="shared" si="5640"/>
        <v>6.8362045392398136E-3</v>
      </c>
      <c r="AZ345" s="2">
        <f t="shared" si="5641"/>
        <v>7.2165500308689332E-2</v>
      </c>
      <c r="BA345" s="17">
        <f t="shared" si="5642"/>
        <v>2.3302074452969595E-2</v>
      </c>
      <c r="BB345" s="2">
        <f t="shared" si="5643"/>
        <v>9.7206719697076737E-3</v>
      </c>
      <c r="BC345" s="2">
        <f t="shared" si="5644"/>
        <v>8.4632013224635125E-3</v>
      </c>
      <c r="BD345" s="2">
        <f t="shared" si="5645"/>
        <v>1.2574706472441612E-3</v>
      </c>
      <c r="BE345" s="2">
        <f t="shared" si="5646"/>
        <v>0.26585613970640182</v>
      </c>
      <c r="BF345" s="2">
        <f t="shared" si="5647"/>
        <v>0.69841191347471632</v>
      </c>
      <c r="BG345" s="2">
        <f t="shared" si="5648"/>
        <v>2.6011274849174166E-2</v>
      </c>
      <c r="BH345" s="2">
        <f t="shared" si="5649"/>
        <v>3.0710861596041941E-2</v>
      </c>
      <c r="BI345" s="2">
        <f t="shared" si="5650"/>
        <v>4.5630495526673334E-3</v>
      </c>
      <c r="BJ345" s="2">
        <f t="shared" si="5651"/>
        <v>0.96472608885129074</v>
      </c>
    </row>
    <row r="346" spans="1:62" ht="15.6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ref="Q346" si="5652">H346+L346</f>
        <v>1373</v>
      </c>
      <c r="R346">
        <f t="shared" ref="R346" si="5653">Q346+N346+O346</f>
        <v>104473</v>
      </c>
      <c r="Z346">
        <f t="shared" ref="Z346" si="5654">N346</f>
        <v>99396</v>
      </c>
      <c r="AA346">
        <f t="shared" ref="AA346" si="5655">M346</f>
        <v>37559</v>
      </c>
      <c r="AB346">
        <f t="shared" ref="AB346" si="5656">H346</f>
        <v>1373</v>
      </c>
      <c r="AC346">
        <f t="shared" ref="AC346" si="5657">O346</f>
        <v>3704</v>
      </c>
      <c r="AE346" s="3">
        <f t="shared" ref="AE346" si="5658">B346-B345</f>
        <v>22446</v>
      </c>
      <c r="AF346" s="3">
        <f t="shared" ref="AF346" si="5659">E346-E345</f>
        <v>478</v>
      </c>
      <c r="AG346" s="3">
        <f t="shared" ref="AG346" si="5660">G346-G345</f>
        <v>-77</v>
      </c>
      <c r="AH346" s="3">
        <f t="shared" ref="AH346" si="5661">H346-H345</f>
        <v>-3</v>
      </c>
      <c r="AI346" s="3">
        <f t="shared" ref="AI346" si="5662">J346-J345</f>
        <v>3</v>
      </c>
      <c r="AJ346" s="3">
        <f t="shared" ref="AJ346" si="5663">M346-M345</f>
        <v>-74</v>
      </c>
      <c r="AK346" s="3">
        <f t="shared" ref="AK346" si="5664">N346-N345</f>
        <v>533</v>
      </c>
      <c r="AL346" s="3">
        <f t="shared" ref="AL346" si="5665">O346-O345</f>
        <v>22</v>
      </c>
      <c r="AM346" s="3"/>
      <c r="AN346" s="3">
        <f t="shared" ref="AN346" si="5666">AE346-AF346</f>
        <v>21968</v>
      </c>
      <c r="AO346" s="3">
        <f t="shared" ref="AO346" si="5667">AF346</f>
        <v>478</v>
      </c>
      <c r="AQ346" s="6">
        <f t="shared" ref="AQ346" si="5668">(B346-B345)/B345</f>
        <v>1.1443172357749274E-2</v>
      </c>
      <c r="AR346" s="6">
        <f t="shared" ref="AR346" si="5669">(E346-E345)/E345</f>
        <v>3.3768031987792646E-3</v>
      </c>
      <c r="AS346" s="6">
        <f t="shared" ref="AS346" si="5670">(G346-G345)/G345</f>
        <v>-1.9739034581763184E-3</v>
      </c>
      <c r="AT346" s="6">
        <f t="shared" ref="AT346" si="5671">(H346-H345)/H345</f>
        <v>-2.1802325581395349E-3</v>
      </c>
      <c r="AU346" s="6">
        <f t="shared" ref="AU346" si="5672">(J346-J345)/J345</f>
        <v>1.6853932584269662E-2</v>
      </c>
      <c r="AV346" s="6">
        <f t="shared" ref="AV346" si="5673">(M346-M345)/M345</f>
        <v>-1.9663593123056891E-3</v>
      </c>
      <c r="AW346" s="6">
        <f t="shared" ref="AW346" si="5674">(N346-N345)/N345</f>
        <v>5.3912990704307979E-3</v>
      </c>
      <c r="AX346" s="6">
        <f t="shared" ref="AX346" si="5675">(O346-O345)/O345</f>
        <v>5.975013579576317E-3</v>
      </c>
      <c r="AZ346" s="2">
        <f t="shared" ref="AZ346" si="5676">E346/B346</f>
        <v>7.1589972605363497E-2</v>
      </c>
      <c r="BA346" s="17">
        <f t="shared" ref="BA346" si="5677">AF346/AE346</f>
        <v>2.1295553773500845E-2</v>
      </c>
      <c r="BB346" s="2">
        <f t="shared" ref="BB346" si="5678">H346/E346</f>
        <v>9.6668356426720739E-3</v>
      </c>
      <c r="BC346" s="2">
        <f t="shared" ref="BC346" si="5679">(H346-J346)/E346</f>
        <v>8.3924749352258642E-3</v>
      </c>
      <c r="BD346" s="2">
        <f t="shared" ref="BD346" si="5680">J346/E346</f>
        <v>1.2743607074462092E-3</v>
      </c>
      <c r="BE346" s="2">
        <f t="shared" ref="BE346" si="5681">M346/E346</f>
        <v>0.26444040779542638</v>
      </c>
      <c r="BF346" s="2">
        <f t="shared" ref="BF346" si="5682">N346/E346</f>
        <v>0.69981412639405205</v>
      </c>
      <c r="BG346" s="2">
        <f t="shared" ref="BG346" si="5683">O346/E346</f>
        <v>2.60786301678495E-2</v>
      </c>
      <c r="BH346" s="2">
        <f t="shared" ref="BH346" si="5684">I346/G346</f>
        <v>3.0617486900236308E-2</v>
      </c>
      <c r="BI346" s="2">
        <f t="shared" ref="BI346" si="5685">J346/G346</f>
        <v>4.6491318195828624E-3</v>
      </c>
      <c r="BJ346" s="2">
        <f t="shared" ref="BJ346" si="5686">M346/G346</f>
        <v>0.96473338128018082</v>
      </c>
    </row>
    <row r="347" spans="1:62" ht="15.6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ref="Q347" si="5687">H347+L347</f>
        <v>1337</v>
      </c>
      <c r="R347">
        <f t="shared" ref="R347" si="5688">Q347+N347+O347</f>
        <v>105592</v>
      </c>
      <c r="Z347">
        <f t="shared" ref="Z347" si="5689">N347</f>
        <v>100527</v>
      </c>
      <c r="AA347">
        <f t="shared" ref="AA347" si="5690">M347</f>
        <v>37184</v>
      </c>
      <c r="AB347">
        <f t="shared" ref="AB347" si="5691">H347</f>
        <v>1337</v>
      </c>
      <c r="AC347">
        <f t="shared" ref="AC347" si="5692">O347</f>
        <v>3728</v>
      </c>
      <c r="AE347" s="3">
        <f t="shared" ref="AE347" si="5693">B347-B346</f>
        <v>21948</v>
      </c>
      <c r="AF347" s="3">
        <f t="shared" ref="AF347" si="5694">E347-E346</f>
        <v>744</v>
      </c>
      <c r="AG347" s="3">
        <f t="shared" ref="AG347" si="5695">G347-G346</f>
        <v>-411</v>
      </c>
      <c r="AH347" s="3">
        <f t="shared" ref="AH347" si="5696">H347-H346</f>
        <v>-36</v>
      </c>
      <c r="AI347" s="3">
        <f t="shared" ref="AI347" si="5697">J347-J346</f>
        <v>-5</v>
      </c>
      <c r="AJ347" s="3">
        <f t="shared" ref="AJ347" si="5698">M347-M346</f>
        <v>-375</v>
      </c>
      <c r="AK347" s="3">
        <f t="shared" ref="AK347" si="5699">N347-N346</f>
        <v>1131</v>
      </c>
      <c r="AL347" s="3">
        <f t="shared" ref="AL347" si="5700">O347-O346</f>
        <v>24</v>
      </c>
      <c r="AM347" s="3"/>
      <c r="AN347" s="3">
        <f t="shared" ref="AN347" si="5701">AE347-AF347</f>
        <v>21204</v>
      </c>
      <c r="AO347" s="3">
        <f t="shared" ref="AO347" si="5702">AF347</f>
        <v>744</v>
      </c>
      <c r="AQ347" s="6">
        <f t="shared" ref="AQ347" si="5703">(B347-B346)/B346</f>
        <v>1.1062695158432735E-2</v>
      </c>
      <c r="AR347" s="6">
        <f t="shared" ref="AR347" si="5704">(E347-E346)/E346</f>
        <v>5.2382561676241977E-3</v>
      </c>
      <c r="AS347" s="6">
        <f t="shared" ref="AS347" si="5705">(G347-G346)/G346</f>
        <v>-1.0556868385903627E-2</v>
      </c>
      <c r="AT347" s="6">
        <f t="shared" ref="AT347" si="5706">(H347-H346)/H346</f>
        <v>-2.6219956300072834E-2</v>
      </c>
      <c r="AU347" s="6">
        <f t="shared" ref="AU347" si="5707">(J347-J346)/J346</f>
        <v>-2.7624309392265192E-2</v>
      </c>
      <c r="AV347" s="6">
        <f t="shared" ref="AV347" si="5708">(M347-M346)/M346</f>
        <v>-9.984291381559679E-3</v>
      </c>
      <c r="AW347" s="6">
        <f t="shared" ref="AW347" si="5709">(N347-N346)/N346</f>
        <v>1.1378727514185682E-2</v>
      </c>
      <c r="AX347" s="6">
        <f t="shared" ref="AX347" si="5710">(O347-O346)/O346</f>
        <v>6.4794816414686825E-3</v>
      </c>
      <c r="AZ347" s="2">
        <f t="shared" ref="AZ347" si="5711">E347/B347</f>
        <v>7.1177563533413465E-2</v>
      </c>
      <c r="BA347" s="17">
        <f t="shared" ref="BA347" si="5712">AF347/AE347</f>
        <v>3.3898305084745763E-2</v>
      </c>
      <c r="BB347" s="2">
        <f t="shared" ref="BB347" si="5713">H347/E347</f>
        <v>9.3643189331540314E-3</v>
      </c>
      <c r="BC347" s="2">
        <f t="shared" ref="BC347" si="5714">(H347-J347)/E347</f>
        <v>8.1316187594553703E-3</v>
      </c>
      <c r="BD347" s="2">
        <f t="shared" ref="BD347" si="5715">J347/E347</f>
        <v>1.2327001736986609E-3</v>
      </c>
      <c r="BE347" s="2">
        <f t="shared" ref="BE347" si="5716">M347/E347</f>
        <v>0.26043592760688072</v>
      </c>
      <c r="BF347" s="2">
        <f t="shared" ref="BF347" si="5717">N347/E347</f>
        <v>0.70408892250798449</v>
      </c>
      <c r="BG347" s="2">
        <f t="shared" ref="BG347" si="5718">O347/E347</f>
        <v>2.6110830951980725E-2</v>
      </c>
      <c r="BH347" s="2">
        <f t="shared" ref="BH347" si="5719">I347/G347</f>
        <v>3.0139404480672878E-2</v>
      </c>
      <c r="BI347" s="2">
        <f t="shared" ref="BI347" si="5720">J347/G347</f>
        <v>4.5689364242880509E-3</v>
      </c>
      <c r="BJ347" s="2">
        <f t="shared" ref="BJ347" si="5721">M347/G347</f>
        <v>0.96529165909503911</v>
      </c>
    </row>
    <row r="348" spans="1:62" ht="15.6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ref="Q348" si="5722">H348+L348</f>
        <v>1278</v>
      </c>
      <c r="R348">
        <f t="shared" ref="R348" si="5723">Q348+N348+O348</f>
        <v>107162</v>
      </c>
      <c r="Z348">
        <f t="shared" ref="Z348" si="5724">N348</f>
        <v>102127</v>
      </c>
      <c r="AA348">
        <f t="shared" ref="AA348" si="5725">M348</f>
        <v>36309</v>
      </c>
      <c r="AB348">
        <f t="shared" ref="AB348" si="5726">H348</f>
        <v>1278</v>
      </c>
      <c r="AC348">
        <f t="shared" ref="AC348" si="5727">O348</f>
        <v>3757</v>
      </c>
      <c r="AE348" s="3">
        <f t="shared" ref="AE348" si="5728">B348-B347</f>
        <v>22360</v>
      </c>
      <c r="AF348" s="3">
        <f t="shared" ref="AF348" si="5729">E348-E347</f>
        <v>695</v>
      </c>
      <c r="AG348" s="3">
        <f t="shared" ref="AG348" si="5730">G348-G347</f>
        <v>-934</v>
      </c>
      <c r="AH348" s="3">
        <f t="shared" ref="AH348" si="5731">H348-H347</f>
        <v>-59</v>
      </c>
      <c r="AI348" s="3">
        <f t="shared" ref="AI348" si="5732">J348-J347</f>
        <v>-6</v>
      </c>
      <c r="AJ348" s="3">
        <f t="shared" ref="AJ348" si="5733">M348-M347</f>
        <v>-875</v>
      </c>
      <c r="AK348" s="3">
        <f t="shared" ref="AK348" si="5734">N348-N347</f>
        <v>1600</v>
      </c>
      <c r="AL348" s="3">
        <f t="shared" ref="AL348" si="5735">O348-O347</f>
        <v>29</v>
      </c>
      <c r="AM348" s="3"/>
      <c r="AN348" s="3">
        <f t="shared" ref="AN348" si="5736">AE348-AF348</f>
        <v>21665</v>
      </c>
      <c r="AO348" s="3">
        <f t="shared" ref="AO348" si="5737">AF348</f>
        <v>695</v>
      </c>
      <c r="AQ348" s="6">
        <f t="shared" ref="AQ348" si="5738">(B348-B347)/B347</f>
        <v>1.1147043765108456E-2</v>
      </c>
      <c r="AR348" s="6">
        <f t="shared" ref="AR348" si="5739">(E348-E347)/E347</f>
        <v>4.8677648904577797E-3</v>
      </c>
      <c r="AS348" s="6">
        <f t="shared" ref="AS348" si="5740">(G348-G347)/G347</f>
        <v>-2.4246514887983177E-2</v>
      </c>
      <c r="AT348" s="6">
        <f t="shared" ref="AT348" si="5741">(H348-H347)/H347</f>
        <v>-4.4128646222887064E-2</v>
      </c>
      <c r="AU348" s="6">
        <f t="shared" ref="AU348" si="5742">(J348-J347)/J347</f>
        <v>-3.4090909090909088E-2</v>
      </c>
      <c r="AV348" s="6">
        <f t="shared" ref="AV348" si="5743">(M348-M347)/M347</f>
        <v>-2.3531626506024098E-2</v>
      </c>
      <c r="AW348" s="6">
        <f t="shared" ref="AW348" si="5744">(N348-N347)/N347</f>
        <v>1.5916122036865717E-2</v>
      </c>
      <c r="AX348" s="6">
        <f t="shared" ref="AX348" si="5745">(O348-O347)/O347</f>
        <v>7.7789699570815453E-3</v>
      </c>
      <c r="AZ348" s="2">
        <f t="shared" ref="AZ348" si="5746">E348/B348</f>
        <v>7.0735546940673175E-2</v>
      </c>
      <c r="BA348" s="17">
        <f t="shared" ref="BA348" si="5747">AF348/AE348</f>
        <v>3.1082289803220035E-2</v>
      </c>
      <c r="BB348" s="2">
        <f t="shared" ref="BB348" si="5748">H348/E348</f>
        <v>8.9077235120686403E-3</v>
      </c>
      <c r="BC348" s="2">
        <f t="shared" ref="BC348" si="5749">(H348-J348)/E348</f>
        <v>7.7228150636714041E-3</v>
      </c>
      <c r="BD348" s="2">
        <f t="shared" ref="BD348" si="5750">J348/E348</f>
        <v>1.184908448397237E-3</v>
      </c>
      <c r="BE348" s="2">
        <f t="shared" ref="BE348" si="5751">M348/E348</f>
        <v>0.25307553442856046</v>
      </c>
      <c r="BF348" s="2">
        <f t="shared" ref="BF348" si="5752">N348/E348</f>
        <v>0.71183026534979199</v>
      </c>
      <c r="BG348" s="2">
        <f t="shared" ref="BG348" si="5753">O348/E348</f>
        <v>2.6186476709578941E-2</v>
      </c>
      <c r="BH348" s="2">
        <f t="shared" ref="BH348" si="5754">I348/G348</f>
        <v>2.9478277063878469E-2</v>
      </c>
      <c r="BI348" s="2">
        <f t="shared" ref="BI348" si="5755">J348/G348</f>
        <v>4.5228403437358664E-3</v>
      </c>
      <c r="BJ348" s="2">
        <f t="shared" ref="BJ348" si="5756">M348/G348</f>
        <v>0.96599888259238564</v>
      </c>
    </row>
    <row r="349" spans="1:62" ht="15.6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ref="Q349:Q350" si="5757">H349+L349</f>
        <v>1236</v>
      </c>
      <c r="R349">
        <f t="shared" ref="R349:R350" si="5758">Q349+N349+O349</f>
        <v>108812</v>
      </c>
      <c r="Z349">
        <f t="shared" ref="Z349:Z350" si="5759">N349</f>
        <v>103793</v>
      </c>
      <c r="AA349">
        <f t="shared" ref="AA349:AA350" si="5760">M349</f>
        <v>35419</v>
      </c>
      <c r="AB349">
        <f t="shared" ref="AB349:AB350" si="5761">H349</f>
        <v>1236</v>
      </c>
      <c r="AC349">
        <f t="shared" ref="AC349:AC350" si="5762">O349</f>
        <v>3783</v>
      </c>
      <c r="AE349" s="3">
        <f t="shared" ref="AE349:AE350" si="5763">B349-B348</f>
        <v>21602</v>
      </c>
      <c r="AF349" s="3">
        <f t="shared" ref="AF349:AF350" si="5764">E349-E348</f>
        <v>760</v>
      </c>
      <c r="AG349" s="3">
        <f t="shared" ref="AG349:AG350" si="5765">G349-G348</f>
        <v>-932</v>
      </c>
      <c r="AH349" s="3">
        <f t="shared" ref="AH349:AH350" si="5766">H349-H348</f>
        <v>-42</v>
      </c>
      <c r="AI349" s="3">
        <f t="shared" ref="AI349:AI350" si="5767">J349-J348</f>
        <v>-5</v>
      </c>
      <c r="AJ349" s="3">
        <f t="shared" ref="AJ349:AJ350" si="5768">M349-M348</f>
        <v>-890</v>
      </c>
      <c r="AK349" s="3">
        <f t="shared" ref="AK349:AK350" si="5769">N349-N348</f>
        <v>1666</v>
      </c>
      <c r="AL349" s="3">
        <f t="shared" ref="AL349:AL350" si="5770">O349-O348</f>
        <v>26</v>
      </c>
      <c r="AM349" s="3"/>
      <c r="AN349" s="3">
        <f t="shared" ref="AN349:AN350" si="5771">AE349-AF349</f>
        <v>20842</v>
      </c>
      <c r="AO349" s="3">
        <f t="shared" ref="AO349:AO350" si="5772">AF349</f>
        <v>760</v>
      </c>
      <c r="AQ349" s="6">
        <f t="shared" ref="AQ349:AQ350" si="5773">(B349-B348)/B348</f>
        <v>1.0650440054174167E-2</v>
      </c>
      <c r="AR349" s="6">
        <f t="shared" ref="AR349:AR350" si="5774">(E349-E348)/E348</f>
        <v>5.2972377693052955E-3</v>
      </c>
      <c r="AS349" s="6">
        <f t="shared" ref="AS349:AS350" si="5775">(G349-G348)/G348</f>
        <v>-2.4795807060951924E-2</v>
      </c>
      <c r="AT349" s="6">
        <f t="shared" ref="AT349:AT350" si="5776">(H349-H348)/H348</f>
        <v>-3.2863849765258218E-2</v>
      </c>
      <c r="AU349" s="6">
        <f t="shared" ref="AU349:AU350" si="5777">(J349-J348)/J348</f>
        <v>-2.9411764705882353E-2</v>
      </c>
      <c r="AV349" s="6">
        <f t="shared" ref="AV349:AV350" si="5778">(M349-M348)/M348</f>
        <v>-2.451182902310722E-2</v>
      </c>
      <c r="AW349" s="6">
        <f t="shared" ref="AW349:AW350" si="5779">(N349-N348)/N348</f>
        <v>1.6313022021600555E-2</v>
      </c>
      <c r="AX349" s="6">
        <f t="shared" ref="AX349:AX350" si="5780">(O349-O348)/O348</f>
        <v>6.920415224913495E-3</v>
      </c>
      <c r="AZ349" s="2">
        <f t="shared" ref="AZ349:AZ350" si="5781">E349/B349</f>
        <v>7.0360875663150191E-2</v>
      </c>
      <c r="BA349" s="17">
        <f t="shared" ref="BA349:BA350" si="5782">AF349/AE349</f>
        <v>3.5181927599296364E-2</v>
      </c>
      <c r="BB349" s="2">
        <f t="shared" ref="BB349:BB350" si="5783">H349/E349</f>
        <v>8.5695862886619387E-3</v>
      </c>
      <c r="BC349" s="2">
        <f t="shared" ref="BC349:BC350" si="5784">(H349-J349)/E349</f>
        <v>7.4255881190590095E-3</v>
      </c>
      <c r="BD349" s="2">
        <f t="shared" ref="BD349:BD350" si="5785">J349/E349</f>
        <v>1.1439981696029287E-3</v>
      </c>
      <c r="BE349" s="2">
        <f t="shared" ref="BE349:BE350" si="5786">M349/E349</f>
        <v>0.24557134041918866</v>
      </c>
      <c r="BF349" s="2">
        <f t="shared" ref="BF349:BF350" si="5787">N349/E349</f>
        <v>0.71963031525816223</v>
      </c>
      <c r="BG349" s="2">
        <f t="shared" ref="BG349:BG350" si="5788">O349/E349</f>
        <v>2.6228758033987144E-2</v>
      </c>
      <c r="BH349" s="2">
        <f t="shared" ref="BH349:BH350" si="5789">I349/G349</f>
        <v>2.9218387668803709E-2</v>
      </c>
      <c r="BI349" s="2">
        <f t="shared" ref="BI349:BI350" si="5790">J349/G349</f>
        <v>4.5014322739053338E-3</v>
      </c>
      <c r="BJ349" s="2">
        <f t="shared" ref="BJ349:BJ350" si="5791">M349/G349</f>
        <v>0.96628018005729099</v>
      </c>
    </row>
    <row r="350" spans="1:62" ht="15.6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5757"/>
        <v>1224</v>
      </c>
      <c r="R350">
        <f t="shared" si="5758"/>
        <v>110639</v>
      </c>
      <c r="Z350">
        <f t="shared" si="5759"/>
        <v>105611</v>
      </c>
      <c r="AA350">
        <f t="shared" si="5760"/>
        <v>34083</v>
      </c>
      <c r="AB350">
        <f t="shared" si="5761"/>
        <v>1224</v>
      </c>
      <c r="AC350">
        <f t="shared" si="5762"/>
        <v>3804</v>
      </c>
      <c r="AE350" s="3">
        <f t="shared" si="5763"/>
        <v>23091</v>
      </c>
      <c r="AF350" s="3">
        <f t="shared" si="5764"/>
        <v>491</v>
      </c>
      <c r="AG350" s="3">
        <f t="shared" si="5765"/>
        <v>-1348</v>
      </c>
      <c r="AH350" s="3">
        <f t="shared" si="5766"/>
        <v>-12</v>
      </c>
      <c r="AI350" s="3">
        <f t="shared" si="5767"/>
        <v>4</v>
      </c>
      <c r="AJ350" s="3">
        <f t="shared" si="5768"/>
        <v>-1336</v>
      </c>
      <c r="AK350" s="3">
        <f t="shared" si="5769"/>
        <v>1818</v>
      </c>
      <c r="AL350" s="3">
        <f t="shared" si="5770"/>
        <v>21</v>
      </c>
      <c r="AM350" s="3"/>
      <c r="AN350" s="3">
        <f t="shared" si="5771"/>
        <v>22600</v>
      </c>
      <c r="AO350" s="3">
        <f t="shared" si="5772"/>
        <v>491</v>
      </c>
      <c r="AQ350" s="6">
        <f t="shared" si="5773"/>
        <v>1.1264589304225867E-2</v>
      </c>
      <c r="AR350" s="6">
        <f t="shared" si="5774"/>
        <v>3.4042612198487148E-3</v>
      </c>
      <c r="AS350" s="6">
        <f t="shared" si="5775"/>
        <v>-3.6775337607420543E-2</v>
      </c>
      <c r="AT350" s="6">
        <f t="shared" si="5776"/>
        <v>-9.7087378640776691E-3</v>
      </c>
      <c r="AU350" s="6">
        <f t="shared" si="5777"/>
        <v>2.4242424242424242E-2</v>
      </c>
      <c r="AV350" s="6">
        <f t="shared" si="5778"/>
        <v>-3.7719867867528727E-2</v>
      </c>
      <c r="AW350" s="6">
        <f t="shared" si="5779"/>
        <v>1.7515632075380805E-2</v>
      </c>
      <c r="AX350" s="6">
        <f t="shared" si="5780"/>
        <v>5.5511498810467885E-3</v>
      </c>
      <c r="AZ350" s="2">
        <f t="shared" si="5781"/>
        <v>6.9813976688474388E-2</v>
      </c>
      <c r="BA350" s="17">
        <f t="shared" si="5782"/>
        <v>2.1263695812221213E-2</v>
      </c>
      <c r="BB350" s="2">
        <f t="shared" si="5783"/>
        <v>8.4575945606058505E-3</v>
      </c>
      <c r="BC350" s="2">
        <f t="shared" si="5784"/>
        <v>7.2898384488882129E-3</v>
      </c>
      <c r="BD350" s="2">
        <f t="shared" si="5785"/>
        <v>1.167756111717638E-3</v>
      </c>
      <c r="BE350" s="2">
        <f t="shared" si="5786"/>
        <v>0.23550669559569382</v>
      </c>
      <c r="BF350" s="2">
        <f t="shared" si="5787"/>
        <v>0.72975083263083707</v>
      </c>
      <c r="BG350" s="2">
        <f t="shared" si="5788"/>
        <v>2.6284877212863284E-2</v>
      </c>
      <c r="BH350" s="2">
        <f t="shared" si="5789"/>
        <v>2.9880760189197608E-2</v>
      </c>
      <c r="BI350" s="2">
        <f t="shared" si="5790"/>
        <v>4.786586229359617E-3</v>
      </c>
      <c r="BJ350" s="2">
        <f t="shared" si="5791"/>
        <v>0.96533265358144282</v>
      </c>
    </row>
    <row r="351" spans="1:62" ht="15.6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ref="Q351" si="5792">H351+L351</f>
        <v>1211</v>
      </c>
      <c r="R351">
        <f t="shared" ref="R351" si="5793">Q351+N351+O351</f>
        <v>111506</v>
      </c>
      <c r="Z351">
        <f t="shared" ref="Z351" si="5794">N351</f>
        <v>106471</v>
      </c>
      <c r="AA351">
        <f t="shared" ref="AA351" si="5795">M351</f>
        <v>33759</v>
      </c>
      <c r="AB351">
        <f t="shared" ref="AB351" si="5796">H351</f>
        <v>1211</v>
      </c>
      <c r="AC351">
        <f t="shared" ref="AC351" si="5797">O351</f>
        <v>3824</v>
      </c>
      <c r="AE351" s="3">
        <f t="shared" ref="AE351" si="5798">B351-B350</f>
        <v>22730</v>
      </c>
      <c r="AF351" s="3">
        <f t="shared" ref="AF351" si="5799">E351-E350</f>
        <v>543</v>
      </c>
      <c r="AG351" s="3">
        <f t="shared" ref="AG351" si="5800">G351-G350</f>
        <v>-337</v>
      </c>
      <c r="AH351" s="3">
        <f t="shared" ref="AH351" si="5801">H351-H350</f>
        <v>-13</v>
      </c>
      <c r="AI351" s="3">
        <f t="shared" ref="AI351" si="5802">J351-J350</f>
        <v>-1</v>
      </c>
      <c r="AJ351" s="3">
        <f t="shared" ref="AJ351" si="5803">M351-M350</f>
        <v>-324</v>
      </c>
      <c r="AK351" s="3">
        <f t="shared" ref="AK351" si="5804">N351-N350</f>
        <v>860</v>
      </c>
      <c r="AL351" s="3">
        <f t="shared" ref="AL351" si="5805">O351-O350</f>
        <v>20</v>
      </c>
      <c r="AM351" s="3"/>
      <c r="AN351" s="3">
        <f t="shared" ref="AN351" si="5806">AE351-AF351</f>
        <v>22187</v>
      </c>
      <c r="AO351" s="3">
        <f t="shared" ref="AO351" si="5807">AF351</f>
        <v>543</v>
      </c>
      <c r="AQ351" s="6">
        <f t="shared" ref="AQ351" si="5808">(B351-B350)/B350</f>
        <v>1.0964965175502155E-2</v>
      </c>
      <c r="AR351" s="6">
        <f t="shared" ref="AR351" si="5809">(E351-E350)/E350</f>
        <v>3.7520211163472035E-3</v>
      </c>
      <c r="AS351" s="6">
        <f t="shared" ref="AS351" si="5810">(G351-G350)/G350</f>
        <v>-9.5448494632792372E-3</v>
      </c>
      <c r="AT351" s="6">
        <f t="shared" ref="AT351" si="5811">(H351-H350)/H350</f>
        <v>-1.0620915032679739E-2</v>
      </c>
      <c r="AU351" s="6">
        <f t="shared" ref="AU351" si="5812">(J351-J350)/J350</f>
        <v>-5.9171597633136093E-3</v>
      </c>
      <c r="AV351" s="6">
        <f t="shared" ref="AV351" si="5813">(M351-M350)/M350</f>
        <v>-9.5062054396620015E-3</v>
      </c>
      <c r="AW351" s="6">
        <f t="shared" ref="AW351" si="5814">(N351-N350)/N350</f>
        <v>8.1430911552773863E-3</v>
      </c>
      <c r="AX351" s="6">
        <f t="shared" ref="AX351" si="5815">(O351-O350)/O350</f>
        <v>5.2576235541535229E-3</v>
      </c>
      <c r="AZ351" s="2">
        <f t="shared" ref="AZ351" si="5816">E351/B351</f>
        <v>6.9315874058069493E-2</v>
      </c>
      <c r="BA351" s="17">
        <f t="shared" ref="BA351" si="5817">AF351/AE351</f>
        <v>2.388913330400352E-2</v>
      </c>
      <c r="BB351" s="2">
        <f t="shared" ref="BB351" si="5818">H351/E351</f>
        <v>8.3364884865590478E-3</v>
      </c>
      <c r="BC351" s="2">
        <f t="shared" ref="BC351" si="5819">(H351-J351)/E351</f>
        <v>7.1799814132791793E-3</v>
      </c>
      <c r="BD351" s="2">
        <f t="shared" ref="BD351" si="5820">J351/E351</f>
        <v>1.1565070732798678E-3</v>
      </c>
      <c r="BE351" s="2">
        <f t="shared" ref="BE351" si="5821">M351/E351</f>
        <v>0.23239596599318488</v>
      </c>
      <c r="BF351" s="2">
        <f t="shared" ref="BF351" si="5822">N351/E351</f>
        <v>0.73294324166179048</v>
      </c>
      <c r="BG351" s="2">
        <f t="shared" ref="BG351" si="5823">O351/E351</f>
        <v>2.6324303858465563E-2</v>
      </c>
      <c r="BH351" s="2">
        <f t="shared" ref="BH351" si="5824">I351/G351</f>
        <v>2.9825564769802689E-2</v>
      </c>
      <c r="BI351" s="2">
        <f t="shared" ref="BI351" si="5825">J351/G351</f>
        <v>4.8041178152702316E-3</v>
      </c>
      <c r="BJ351" s="2">
        <f t="shared" ref="BJ351" si="5826">M351/G351</f>
        <v>0.96537031741492707</v>
      </c>
    </row>
    <row r="352" spans="1:62" ht="15.6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ref="Q352" si="5827">H352+L352</f>
        <v>1195</v>
      </c>
      <c r="R352">
        <f t="shared" ref="R352" si="5828">Q352+N352+O352</f>
        <v>112073</v>
      </c>
      <c r="Z352">
        <f t="shared" ref="Z352" si="5829">N352</f>
        <v>107030</v>
      </c>
      <c r="AA352">
        <f t="shared" ref="AA352" si="5830">M352</f>
        <v>33671</v>
      </c>
      <c r="AB352">
        <f t="shared" ref="AB352" si="5831">H352</f>
        <v>1195</v>
      </c>
      <c r="AC352">
        <f t="shared" ref="AC352" si="5832">O352</f>
        <v>3848</v>
      </c>
      <c r="AE352" s="3">
        <f t="shared" ref="AE352" si="5833">B352-B351</f>
        <v>19985</v>
      </c>
      <c r="AF352" s="3">
        <f t="shared" ref="AF352" si="5834">E352-E351</f>
        <v>479</v>
      </c>
      <c r="AG352" s="3">
        <f t="shared" ref="AG352" si="5835">G352-G351</f>
        <v>-104</v>
      </c>
      <c r="AH352" s="3">
        <f t="shared" ref="AH352" si="5836">H352-H351</f>
        <v>-16</v>
      </c>
      <c r="AI352" s="3">
        <f t="shared" ref="AI352" si="5837">J352-J351</f>
        <v>-3</v>
      </c>
      <c r="AJ352" s="3">
        <f t="shared" ref="AJ352" si="5838">M352-M351</f>
        <v>-88</v>
      </c>
      <c r="AK352" s="3">
        <f t="shared" ref="AK352" si="5839">N352-N351</f>
        <v>559</v>
      </c>
      <c r="AL352" s="3">
        <f t="shared" ref="AL352" si="5840">O352-O351</f>
        <v>24</v>
      </c>
      <c r="AM352" s="3"/>
      <c r="AN352" s="3">
        <f t="shared" ref="AN352" si="5841">AE352-AF352</f>
        <v>19506</v>
      </c>
      <c r="AO352" s="3">
        <f t="shared" ref="AO352" si="5842">AF352</f>
        <v>479</v>
      </c>
      <c r="AQ352" s="6">
        <f t="shared" ref="AQ352" si="5843">(B352-B351)/B351</f>
        <v>9.5362113588993817E-3</v>
      </c>
      <c r="AR352" s="6">
        <f t="shared" ref="AR352" si="5844">(E352-E351)/E351</f>
        <v>3.2974219529824803E-3</v>
      </c>
      <c r="AS352" s="6">
        <f t="shared" ref="AS352" si="5845">(G352-G351)/G351</f>
        <v>-2.9739776951672862E-3</v>
      </c>
      <c r="AT352" s="6">
        <f t="shared" ref="AT352" si="5846">(H352-H351)/H351</f>
        <v>-1.3212221304706853E-2</v>
      </c>
      <c r="AU352" s="6">
        <f t="shared" ref="AU352" si="5847">(J352-J351)/J351</f>
        <v>-1.7857142857142856E-2</v>
      </c>
      <c r="AV352" s="6">
        <f t="shared" ref="AV352" si="5848">(M352-M351)/M351</f>
        <v>-2.606712284131639E-3</v>
      </c>
      <c r="AW352" s="6">
        <f t="shared" ref="AW352" si="5849">(N352-N351)/N351</f>
        <v>5.2502559382367033E-3</v>
      </c>
      <c r="AX352" s="6">
        <f t="shared" ref="AX352" si="5850">(O352-O351)/O351</f>
        <v>6.2761506276150627E-3</v>
      </c>
      <c r="AZ352" s="2">
        <f t="shared" ref="AZ352" si="5851">E352/B352</f>
        <v>6.8887511869700588E-2</v>
      </c>
      <c r="BA352" s="17">
        <f t="shared" ref="BA352" si="5852">AF352/AE352</f>
        <v>2.3967975981986491E-2</v>
      </c>
      <c r="BB352" s="2">
        <f t="shared" ref="BB352" si="5853">H352/E352</f>
        <v>8.1993083763311006E-3</v>
      </c>
      <c r="BC352" s="2">
        <f t="shared" ref="BC352" si="5854">(H352-J352)/E352</f>
        <v>7.0671862992644635E-3</v>
      </c>
      <c r="BD352" s="2">
        <f t="shared" ref="BD352" si="5855">J352/E352</f>
        <v>1.1321220770666373E-3</v>
      </c>
      <c r="BE352" s="2">
        <f t="shared" ref="BE352" si="5856">M352/E352</f>
        <v>0.2310283785267318</v>
      </c>
      <c r="BF352" s="2">
        <f t="shared" ref="BF352" si="5857">N352/E352</f>
        <v>0.73436985399055876</v>
      </c>
      <c r="BG352" s="2">
        <f t="shared" ref="BG352" si="5858">O352/E352</f>
        <v>2.6402459106378309E-2</v>
      </c>
      <c r="BH352" s="2">
        <f t="shared" ref="BH352" si="5859">I352/G352</f>
        <v>2.9541673836975851E-2</v>
      </c>
      <c r="BI352" s="2">
        <f t="shared" ref="BI352" si="5860">J352/G352</f>
        <v>4.7324040612631213E-3</v>
      </c>
      <c r="BJ352" s="2">
        <f t="shared" ref="BJ352" si="5861">M352/G352</f>
        <v>0.965725922101761</v>
      </c>
    </row>
    <row r="353" spans="1:62" ht="15.6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ref="Q353" si="5862">H353+L353</f>
        <v>1200</v>
      </c>
      <c r="R353">
        <f t="shared" ref="R353" si="5863">Q353+N353+O353</f>
        <v>112727</v>
      </c>
      <c r="Z353">
        <f t="shared" ref="Z353" si="5864">N353</f>
        <v>107658</v>
      </c>
      <c r="AA353">
        <f t="shared" ref="AA353" si="5865">M353</f>
        <v>33349</v>
      </c>
      <c r="AB353">
        <f t="shared" ref="AB353" si="5866">H353</f>
        <v>1200</v>
      </c>
      <c r="AC353">
        <f t="shared" ref="AC353" si="5867">O353</f>
        <v>3869</v>
      </c>
      <c r="AE353" s="3">
        <f t="shared" ref="AE353" si="5868">B353-B352</f>
        <v>18637</v>
      </c>
      <c r="AF353" s="3">
        <f t="shared" ref="AF353" si="5869">E353-E352</f>
        <v>332</v>
      </c>
      <c r="AG353" s="3">
        <f t="shared" ref="AG353" si="5870">G353-G352</f>
        <v>-317</v>
      </c>
      <c r="AH353" s="3">
        <f t="shared" ref="AH353" si="5871">H353-H352</f>
        <v>5</v>
      </c>
      <c r="AI353" s="3">
        <f t="shared" ref="AI353" si="5872">J353-J352</f>
        <v>0</v>
      </c>
      <c r="AJ353" s="3">
        <f t="shared" ref="AJ353" si="5873">M353-M352</f>
        <v>-322</v>
      </c>
      <c r="AK353" s="3">
        <f t="shared" ref="AK353" si="5874">N353-N352</f>
        <v>628</v>
      </c>
      <c r="AL353" s="3">
        <f t="shared" ref="AL353" si="5875">O353-O352</f>
        <v>21</v>
      </c>
      <c r="AM353" s="3"/>
      <c r="AN353" s="3">
        <f t="shared" ref="AN353" si="5876">AE353-AF353</f>
        <v>18305</v>
      </c>
      <c r="AO353" s="3">
        <f t="shared" ref="AO353" si="5877">AF353</f>
        <v>332</v>
      </c>
      <c r="AQ353" s="6">
        <f t="shared" ref="AQ353" si="5878">(B353-B352)/B352</f>
        <v>8.8089839630832809E-3</v>
      </c>
      <c r="AR353" s="6">
        <f t="shared" ref="AR353" si="5879">(E353-E352)/E352</f>
        <v>2.2779668459765069E-3</v>
      </c>
      <c r="AS353" s="6">
        <f t="shared" ref="AS353" si="5880">(G353-G352)/G352</f>
        <v>-9.0919520449721791E-3</v>
      </c>
      <c r="AT353" s="6">
        <f t="shared" ref="AT353" si="5881">(H353-H352)/H352</f>
        <v>4.1841004184100415E-3</v>
      </c>
      <c r="AU353" s="6">
        <f t="shared" ref="AU353" si="5882">(J353-J352)/J352</f>
        <v>0</v>
      </c>
      <c r="AV353" s="6">
        <f t="shared" ref="AV353" si="5883">(M353-M352)/M352</f>
        <v>-9.5631255382970515E-3</v>
      </c>
      <c r="AW353" s="6">
        <f t="shared" ref="AW353" si="5884">(N353-N352)/N352</f>
        <v>5.8675137811828463E-3</v>
      </c>
      <c r="AX353" s="6">
        <f t="shared" ref="AX353" si="5885">(O353-O352)/O352</f>
        <v>5.4573804573804577E-3</v>
      </c>
      <c r="AZ353" s="2">
        <f t="shared" ref="AZ353" si="5886">E353/B353</f>
        <v>6.844153495402279E-2</v>
      </c>
      <c r="BA353" s="17">
        <f t="shared" ref="BA353" si="5887">AF353/AE353</f>
        <v>1.7814025862531523E-2</v>
      </c>
      <c r="BB353" s="2">
        <f t="shared" ref="BB353" si="5888">H353/E353</f>
        <v>8.2149018319231087E-3</v>
      </c>
      <c r="BC353" s="2">
        <f t="shared" ref="BC353" si="5889">(H353-J353)/E353</f>
        <v>7.0853528300336812E-3</v>
      </c>
      <c r="BD353" s="2">
        <f t="shared" ref="BD353" si="5890">J353/E353</f>
        <v>1.1295490018894275E-3</v>
      </c>
      <c r="BE353" s="2">
        <f t="shared" ref="BE353" si="5891">M353/E353</f>
        <v>0.22829896766066979</v>
      </c>
      <c r="BF353" s="2">
        <f t="shared" ref="BF353" si="5892">N353/E353</f>
        <v>0.73699991785098173</v>
      </c>
      <c r="BG353" s="2">
        <f t="shared" ref="BG353" si="5893">O353/E353</f>
        <v>2.6486212656425423E-2</v>
      </c>
      <c r="BH353" s="2">
        <f t="shared" ref="BH353" si="5894">I353/G353</f>
        <v>2.9957451735216648E-2</v>
      </c>
      <c r="BI353" s="2">
        <f t="shared" ref="BI353" si="5895">J353/G353</f>
        <v>4.7758256389475815E-3</v>
      </c>
      <c r="BJ353" s="2">
        <f t="shared" ref="BJ353" si="5896">M353/G353</f>
        <v>0.96526672262583579</v>
      </c>
    </row>
    <row r="354" spans="1:62" ht="15.6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ref="Q354" si="5897">H354+L354</f>
        <v>1163</v>
      </c>
      <c r="R354">
        <f t="shared" ref="R354" si="5898">Q354+N354+O354</f>
        <v>113384</v>
      </c>
      <c r="Z354">
        <f t="shared" ref="Z354" si="5899">N354</f>
        <v>108330</v>
      </c>
      <c r="AA354">
        <f t="shared" ref="AA354" si="5900">M354</f>
        <v>33317</v>
      </c>
      <c r="AB354">
        <f t="shared" ref="AB354" si="5901">H354</f>
        <v>1163</v>
      </c>
      <c r="AC354">
        <f t="shared" ref="AC354" si="5902">O354</f>
        <v>3891</v>
      </c>
      <c r="AE354" s="3">
        <f t="shared" ref="AE354" si="5903">B354-B353</f>
        <v>22868</v>
      </c>
      <c r="AF354" s="3">
        <f t="shared" ref="AF354" si="5904">E354-E353</f>
        <v>625</v>
      </c>
      <c r="AG354" s="3">
        <f t="shared" ref="AG354" si="5905">G354-G353</f>
        <v>-69</v>
      </c>
      <c r="AH354" s="3">
        <f t="shared" ref="AH354" si="5906">H354-H353</f>
        <v>-37</v>
      </c>
      <c r="AI354" s="3">
        <f t="shared" ref="AI354" si="5907">J354-J353</f>
        <v>-7</v>
      </c>
      <c r="AJ354" s="3">
        <f t="shared" ref="AJ354" si="5908">M354-M353</f>
        <v>-32</v>
      </c>
      <c r="AK354" s="3">
        <f t="shared" ref="AK354" si="5909">N354-N353</f>
        <v>672</v>
      </c>
      <c r="AL354" s="3">
        <f t="shared" ref="AL354" si="5910">O354-O353</f>
        <v>22</v>
      </c>
      <c r="AM354" s="3"/>
      <c r="AN354" s="3">
        <f t="shared" ref="AN354" si="5911">AE354-AF354</f>
        <v>22243</v>
      </c>
      <c r="AO354" s="3">
        <f t="shared" ref="AO354" si="5912">AF354</f>
        <v>625</v>
      </c>
      <c r="AQ354" s="6">
        <f t="shared" ref="AQ354" si="5913">(B354-B353)/B353</f>
        <v>1.0714429621078022E-2</v>
      </c>
      <c r="AR354" s="6">
        <f t="shared" ref="AR354" si="5914">(E354-E353)/E353</f>
        <v>4.2785947041266191E-3</v>
      </c>
      <c r="AS354" s="6">
        <f t="shared" ref="AS354" si="5915">(G354-G353)/G353</f>
        <v>-1.9971634490144434E-3</v>
      </c>
      <c r="AT354" s="6">
        <f t="shared" ref="AT354" si="5916">(H354-H353)/H353</f>
        <v>-3.0833333333333334E-2</v>
      </c>
      <c r="AU354" s="6">
        <f t="shared" ref="AU354" si="5917">(J354-J353)/J353</f>
        <v>-4.2424242424242427E-2</v>
      </c>
      <c r="AV354" s="6">
        <f t="shared" ref="AV354" si="5918">(M354-M353)/M353</f>
        <v>-9.5954901196437673E-4</v>
      </c>
      <c r="AW354" s="6">
        <f t="shared" ref="AW354" si="5919">(N354-N353)/N353</f>
        <v>6.241988519199688E-3</v>
      </c>
      <c r="AX354" s="6">
        <f t="shared" ref="AX354" si="5920">(O354-O353)/O353</f>
        <v>5.686223830447144E-3</v>
      </c>
      <c r="AZ354" s="2">
        <f t="shared" ref="AZ354" si="5921">E354/B354</f>
        <v>6.8005725978195666E-2</v>
      </c>
      <c r="BA354" s="17">
        <f t="shared" ref="BA354" si="5922">AF354/AE354</f>
        <v>2.7330767885254504E-2</v>
      </c>
      <c r="BB354" s="2">
        <f t="shared" ref="BB354" si="5923">H354/E354</f>
        <v>7.9276896544672494E-3</v>
      </c>
      <c r="BC354" s="2">
        <f t="shared" ref="BC354" si="5924">(H354-J354)/E354</f>
        <v>6.8506690479274166E-3</v>
      </c>
      <c r="BD354" s="2">
        <f t="shared" ref="BD354" si="5925">J354/E354</f>
        <v>1.0770206065398326E-3</v>
      </c>
      <c r="BE354" s="2">
        <f t="shared" ref="BE354" si="5926">M354/E354</f>
        <v>0.22710819967144055</v>
      </c>
      <c r="BF354" s="2">
        <f t="shared" ref="BF354" si="5927">N354/E354</f>
        <v>0.73844077409151954</v>
      </c>
      <c r="BG354" s="2">
        <f t="shared" ref="BG354" si="5928">O354/E354</f>
        <v>2.6523336582572717E-2</v>
      </c>
      <c r="BH354" s="2">
        <f t="shared" ref="BH354" si="5929">I354/G354</f>
        <v>2.9147331786542923E-2</v>
      </c>
      <c r="BI354" s="2">
        <f t="shared" ref="BI354" si="5930">J354/G354</f>
        <v>4.5823665893271462E-3</v>
      </c>
      <c r="BJ354" s="2">
        <f t="shared" ref="BJ354" si="5931">M354/G354</f>
        <v>0.96627030162412997</v>
      </c>
    </row>
    <row r="355" spans="1:62" ht="15.6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ref="Q355:Q356" si="5932">H355+L355</f>
        <v>1115</v>
      </c>
      <c r="R355">
        <f t="shared" ref="R355:R356" si="5933">Q355+N355+O355</f>
        <v>114645</v>
      </c>
      <c r="Z355">
        <f t="shared" ref="Z355:Z356" si="5934">N355</f>
        <v>109615</v>
      </c>
      <c r="AA355">
        <f t="shared" ref="AA355:AA356" si="5935">M355</f>
        <v>32540</v>
      </c>
      <c r="AB355">
        <f t="shared" ref="AB355:AB356" si="5936">H355</f>
        <v>1115</v>
      </c>
      <c r="AC355">
        <f t="shared" ref="AC355:AC356" si="5937">O355</f>
        <v>3915</v>
      </c>
      <c r="AE355" s="3">
        <f t="shared" ref="AE355:AE356" si="5938">B355-B354</f>
        <v>23794</v>
      </c>
      <c r="AF355" s="3">
        <f t="shared" ref="AF355:AF356" si="5939">E355-E354</f>
        <v>484</v>
      </c>
      <c r="AG355" s="3">
        <f t="shared" ref="AG355:AG356" si="5940">G355-G354</f>
        <v>-825</v>
      </c>
      <c r="AH355" s="3">
        <f t="shared" ref="AH355:AH356" si="5941">H355-H354</f>
        <v>-48</v>
      </c>
      <c r="AI355" s="3">
        <f t="shared" ref="AI355:AI356" si="5942">J355-J354</f>
        <v>-4</v>
      </c>
      <c r="AJ355" s="3">
        <f t="shared" ref="AJ355:AJ356" si="5943">M355-M354</f>
        <v>-777</v>
      </c>
      <c r="AK355" s="3">
        <f t="shared" ref="AK355:AK356" si="5944">N355-N354</f>
        <v>1285</v>
      </c>
      <c r="AL355" s="3">
        <f t="shared" ref="AL355:AL356" si="5945">O355-O354</f>
        <v>24</v>
      </c>
      <c r="AM355" s="3"/>
      <c r="AN355" s="3">
        <f t="shared" ref="AN355:AN356" si="5946">AE355-AF355</f>
        <v>23310</v>
      </c>
      <c r="AO355" s="3">
        <f t="shared" ref="AO355:AO356" si="5947">AF355</f>
        <v>484</v>
      </c>
      <c r="AQ355" s="6">
        <f t="shared" ref="AQ355:AQ356" si="5948">(B355-B354)/B354</f>
        <v>1.1030110523617341E-2</v>
      </c>
      <c r="AR355" s="6">
        <f t="shared" ref="AR355:AR356" si="5949">(E355-E354)/E354</f>
        <v>3.2992276807929052E-3</v>
      </c>
      <c r="AS355" s="6">
        <f t="shared" ref="AS355:AS356" si="5950">(G355-G354)/G354</f>
        <v>-2.392691415313225E-2</v>
      </c>
      <c r="AT355" s="6">
        <f t="shared" ref="AT355:AT356" si="5951">(H355-H354)/H354</f>
        <v>-4.1272570937231301E-2</v>
      </c>
      <c r="AU355" s="6">
        <f t="shared" ref="AU355:AU356" si="5952">(J355-J354)/J354</f>
        <v>-2.5316455696202531E-2</v>
      </c>
      <c r="AV355" s="6">
        <f t="shared" ref="AV355:AV356" si="5953">(M355-M354)/M354</f>
        <v>-2.3321427499474742E-2</v>
      </c>
      <c r="AW355" s="6">
        <f t="shared" ref="AW355:AW356" si="5954">(N355-N354)/N354</f>
        <v>1.1861903443182867E-2</v>
      </c>
      <c r="AX355" s="6">
        <f t="shared" ref="AX355:AX356" si="5955">(O355-O354)/O354</f>
        <v>6.1680801850424053E-3</v>
      </c>
      <c r="AZ355" s="2">
        <f t="shared" ref="AZ355:AZ356" si="5956">E355/B355</f>
        <v>6.7485717429779268E-2</v>
      </c>
      <c r="BA355" s="17">
        <f t="shared" ref="BA355:BA356" si="5957">AF355/AE355</f>
        <v>2.0341262503152054E-2</v>
      </c>
      <c r="BB355" s="2">
        <f t="shared" ref="BB355:BB356" si="5958">H355/E355</f>
        <v>7.575500220810545E-3</v>
      </c>
      <c r="BC355" s="2">
        <f t="shared" ref="BC355:BC356" si="5959">(H355-J355)/E355</f>
        <v>6.5291979481604786E-3</v>
      </c>
      <c r="BD355" s="2">
        <f t="shared" ref="BD355:BD356" si="5960">J355/E355</f>
        <v>1.0463022726500662E-3</v>
      </c>
      <c r="BE355" s="2">
        <f t="shared" ref="BE355:BE356" si="5961">M355/E355</f>
        <v>0.22108231137683867</v>
      </c>
      <c r="BF355" s="2">
        <f t="shared" ref="BF355:BF356" si="5962">N355/E355</f>
        <v>0.74474301049699354</v>
      </c>
      <c r="BG355" s="2">
        <f t="shared" ref="BG355:BG356" si="5963">O355/E355</f>
        <v>2.6599177905357204E-2</v>
      </c>
      <c r="BH355" s="2">
        <f t="shared" ref="BH355:BH356" si="5964">I355/G355</f>
        <v>2.8554449561729311E-2</v>
      </c>
      <c r="BI355" s="2">
        <f t="shared" ref="BI355:BI356" si="5965">J355/G355</f>
        <v>4.5758431139503791E-3</v>
      </c>
      <c r="BJ355" s="2">
        <f t="shared" ref="BJ355:BJ356" si="5966">M355/G355</f>
        <v>0.96686970732432032</v>
      </c>
    </row>
    <row r="356" spans="1:62" ht="15.6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5932"/>
        <v>1075</v>
      </c>
      <c r="R356">
        <f t="shared" si="5933"/>
        <v>115736</v>
      </c>
      <c r="Z356">
        <f t="shared" si="5934"/>
        <v>110720</v>
      </c>
      <c r="AA356">
        <f t="shared" si="5935"/>
        <v>31929</v>
      </c>
      <c r="AB356">
        <f t="shared" si="5936"/>
        <v>1075</v>
      </c>
      <c r="AC356">
        <f t="shared" si="5937"/>
        <v>3941</v>
      </c>
      <c r="AE356" s="3">
        <f t="shared" si="5938"/>
        <v>24774</v>
      </c>
      <c r="AF356" s="3">
        <f t="shared" si="5939"/>
        <v>480</v>
      </c>
      <c r="AG356" s="3">
        <f t="shared" si="5940"/>
        <v>-651</v>
      </c>
      <c r="AH356" s="3">
        <f t="shared" si="5941"/>
        <v>-40</v>
      </c>
      <c r="AI356" s="3">
        <f t="shared" si="5942"/>
        <v>-9</v>
      </c>
      <c r="AJ356" s="3">
        <f t="shared" si="5943"/>
        <v>-611</v>
      </c>
      <c r="AK356" s="3">
        <f t="shared" si="5944"/>
        <v>1105</v>
      </c>
      <c r="AL356" s="3">
        <f t="shared" si="5945"/>
        <v>26</v>
      </c>
      <c r="AM356" s="3"/>
      <c r="AN356" s="3">
        <f t="shared" si="5946"/>
        <v>24294</v>
      </c>
      <c r="AO356" s="3">
        <f t="shared" si="5947"/>
        <v>480</v>
      </c>
      <c r="AQ356" s="6">
        <f t="shared" si="5948"/>
        <v>1.1359113792882099E-2</v>
      </c>
      <c r="AR356" s="6">
        <f t="shared" si="5949"/>
        <v>3.2612018887794273E-3</v>
      </c>
      <c r="AS356" s="6">
        <f t="shared" si="5950"/>
        <v>-1.9343336799881147E-2</v>
      </c>
      <c r="AT356" s="6">
        <f t="shared" si="5951"/>
        <v>-3.5874439461883408E-2</v>
      </c>
      <c r="AU356" s="6">
        <f t="shared" si="5952"/>
        <v>-5.844155844155844E-2</v>
      </c>
      <c r="AV356" s="6">
        <f t="shared" si="5953"/>
        <v>-1.8776889981561157E-2</v>
      </c>
      <c r="AW356" s="6">
        <f t="shared" si="5954"/>
        <v>1.0080737125393422E-2</v>
      </c>
      <c r="AX356" s="6">
        <f t="shared" si="5955"/>
        <v>6.6411238825031926E-3</v>
      </c>
      <c r="AZ356" s="2">
        <f t="shared" si="5956"/>
        <v>6.6945361994129898E-2</v>
      </c>
      <c r="BA356" s="17">
        <f t="shared" si="5957"/>
        <v>1.9375151368370064E-2</v>
      </c>
      <c r="BB356" s="2">
        <f t="shared" si="5958"/>
        <v>7.2799918734974432E-3</v>
      </c>
      <c r="BC356" s="2">
        <f t="shared" si="5959"/>
        <v>6.2980394812582538E-3</v>
      </c>
      <c r="BD356" s="2">
        <f t="shared" si="5960"/>
        <v>9.8195239223919004E-4</v>
      </c>
      <c r="BE356" s="2">
        <f t="shared" si="5961"/>
        <v>0.21622591677106964</v>
      </c>
      <c r="BF356" s="2">
        <f t="shared" si="5962"/>
        <v>0.74980530254291811</v>
      </c>
      <c r="BG356" s="2">
        <f t="shared" si="5963"/>
        <v>2.6688788812514814E-2</v>
      </c>
      <c r="BH356" s="2">
        <f t="shared" si="5964"/>
        <v>2.8178402617864501E-2</v>
      </c>
      <c r="BI356" s="2">
        <f t="shared" si="5965"/>
        <v>4.3934068597745726E-3</v>
      </c>
      <c r="BJ356" s="2">
        <f t="shared" si="5966"/>
        <v>0.96742819052236095</v>
      </c>
    </row>
    <row r="357" spans="1:62" ht="15.6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ref="Q357" si="5967">H357+L357</f>
        <v>1034</v>
      </c>
      <c r="R357">
        <f t="shared" ref="R357" si="5968">Q357+N357+O357</f>
        <v>117570</v>
      </c>
      <c r="Z357">
        <f t="shared" ref="Z357" si="5969">N357</f>
        <v>112573</v>
      </c>
      <c r="AA357">
        <f t="shared" ref="AA357" si="5970">M357</f>
        <v>30535</v>
      </c>
      <c r="AB357">
        <f t="shared" ref="AB357" si="5971">H357</f>
        <v>1034</v>
      </c>
      <c r="AC357">
        <f t="shared" ref="AC357" si="5972">O357</f>
        <v>3963</v>
      </c>
      <c r="AE357" s="3">
        <f t="shared" ref="AE357" si="5973">B357-B356</f>
        <v>23206</v>
      </c>
      <c r="AF357" s="3">
        <f t="shared" ref="AF357" si="5974">E357-E356</f>
        <v>440</v>
      </c>
      <c r="AG357" s="3">
        <f t="shared" ref="AG357" si="5975">G357-G356</f>
        <v>-1435</v>
      </c>
      <c r="AH357" s="3">
        <f t="shared" ref="AH357" si="5976">H357-H356</f>
        <v>-41</v>
      </c>
      <c r="AI357" s="3">
        <f t="shared" ref="AI357" si="5977">J357-J356</f>
        <v>5</v>
      </c>
      <c r="AJ357" s="3">
        <f t="shared" ref="AJ357" si="5978">M357-M356</f>
        <v>-1394</v>
      </c>
      <c r="AK357" s="3">
        <f t="shared" ref="AK357" si="5979">N357-N356</f>
        <v>1853</v>
      </c>
      <c r="AL357" s="3">
        <f t="shared" ref="AL357" si="5980">O357-O356</f>
        <v>22</v>
      </c>
      <c r="AM357" s="3"/>
      <c r="AN357" s="3">
        <f t="shared" ref="AN357" si="5981">AE357-AF357</f>
        <v>22766</v>
      </c>
      <c r="AO357" s="3">
        <f t="shared" ref="AO357" si="5982">AF357</f>
        <v>440</v>
      </c>
      <c r="AQ357" s="6">
        <f t="shared" ref="AQ357" si="5983">(B357-B356)/B356</f>
        <v>1.0520665495789649E-2</v>
      </c>
      <c r="AR357" s="6">
        <f t="shared" ref="AR357" si="5984">(E357-E356)/E356</f>
        <v>2.9797176040361629E-3</v>
      </c>
      <c r="AS357" s="6">
        <f t="shared" ref="AS357" si="5985">(G357-G356)/G356</f>
        <v>-4.3479578232941463E-2</v>
      </c>
      <c r="AT357" s="6">
        <f t="shared" ref="AT357" si="5986">(H357-H356)/H356</f>
        <v>-3.8139534883720932E-2</v>
      </c>
      <c r="AU357" s="6">
        <f t="shared" ref="AU357" si="5987">(J357-J356)/J356</f>
        <v>3.4482758620689655E-2</v>
      </c>
      <c r="AV357" s="6">
        <f t="shared" ref="AV357" si="5988">(M357-M356)/M356</f>
        <v>-4.3659369225469008E-2</v>
      </c>
      <c r="AW357" s="6">
        <f t="shared" ref="AW357" si="5989">(N357-N356)/N356</f>
        <v>1.6735910404624278E-2</v>
      </c>
      <c r="AX357" s="6">
        <f t="shared" ref="AX357" si="5990">(O357-O356)/O356</f>
        <v>5.5823395077391523E-3</v>
      </c>
      <c r="AZ357" s="2">
        <f t="shared" ref="AZ357" si="5991">E357/B357</f>
        <v>6.6445786375708846E-2</v>
      </c>
      <c r="BA357" s="17">
        <f t="shared" ref="BA357" si="5992">AF357/AE357</f>
        <v>1.8960613634404894E-2</v>
      </c>
      <c r="BB357" s="2">
        <f t="shared" ref="BB357" si="5993">H357/E357</f>
        <v>6.9815333715944772E-3</v>
      </c>
      <c r="BC357" s="2">
        <f t="shared" ref="BC357" si="5994">(H357-J357)/E357</f>
        <v>5.9687383950575608E-3</v>
      </c>
      <c r="BD357" s="2">
        <f t="shared" ref="BD357" si="5995">J357/E357</f>
        <v>1.0127949765369165E-3</v>
      </c>
      <c r="BE357" s="2">
        <f t="shared" ref="BE357" si="5996">M357/E357</f>
        <v>0.20617129739036494</v>
      </c>
      <c r="BF357" s="2">
        <f t="shared" ref="BF357" si="5997">N357/E357</f>
        <v>0.76008912595793521</v>
      </c>
      <c r="BG357" s="2">
        <f t="shared" ref="BG357" si="5998">O357/E357</f>
        <v>2.675804328010533E-2</v>
      </c>
      <c r="BH357" s="2">
        <f t="shared" ref="BH357" si="5999">I357/G357</f>
        <v>2.8002154011847066E-2</v>
      </c>
      <c r="BI357" s="2">
        <f t="shared" ref="BI357" si="6000">J357/G357</f>
        <v>4.7514967214672618E-3</v>
      </c>
      <c r="BJ357" s="2">
        <f t="shared" ref="BJ357" si="6001">M357/G357</f>
        <v>0.96724634926668562</v>
      </c>
    </row>
    <row r="358" spans="1:62" ht="15.6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ref="Q358" si="6002">H358+L358</f>
        <v>1007</v>
      </c>
      <c r="R358">
        <f t="shared" ref="R358" si="6003">Q358+N358+O358</f>
        <v>119680</v>
      </c>
      <c r="Z358">
        <f t="shared" ref="Z358" si="6004">N358</f>
        <v>114692</v>
      </c>
      <c r="AA358">
        <f t="shared" ref="AA358" si="6005">M358</f>
        <v>28899</v>
      </c>
      <c r="AB358">
        <f t="shared" ref="AB358" si="6006">H358</f>
        <v>1007</v>
      </c>
      <c r="AC358">
        <f t="shared" ref="AC358" si="6007">O358</f>
        <v>3981</v>
      </c>
      <c r="AE358" s="3">
        <f t="shared" ref="AE358" si="6008">B358-B357</f>
        <v>23307</v>
      </c>
      <c r="AF358" s="3">
        <f t="shared" ref="AF358" si="6009">E358-E357</f>
        <v>474</v>
      </c>
      <c r="AG358" s="3">
        <f t="shared" ref="AG358" si="6010">G358-G357</f>
        <v>-1663</v>
      </c>
      <c r="AH358" s="3">
        <f t="shared" ref="AH358" si="6011">H358-H357</f>
        <v>-27</v>
      </c>
      <c r="AI358" s="3">
        <f t="shared" ref="AI358" si="6012">J358-J357</f>
        <v>-5</v>
      </c>
      <c r="AJ358" s="3">
        <f t="shared" ref="AJ358" si="6013">M358-M357</f>
        <v>-1636</v>
      </c>
      <c r="AK358" s="3">
        <f t="shared" ref="AK358" si="6014">N358-N357</f>
        <v>2119</v>
      </c>
      <c r="AL358" s="3">
        <f t="shared" ref="AL358" si="6015">O358-O357</f>
        <v>18</v>
      </c>
      <c r="AM358" s="3"/>
      <c r="AN358" s="3">
        <f t="shared" ref="AN358" si="6016">AE358-AF358</f>
        <v>22833</v>
      </c>
      <c r="AO358" s="3">
        <f t="shared" ref="AO358" si="6017">AF358</f>
        <v>474</v>
      </c>
      <c r="AQ358" s="6">
        <f t="shared" ref="AQ358" si="6018">(B358-B357)/B357</f>
        <v>1.0456446055559544E-2</v>
      </c>
      <c r="AR358" s="6">
        <f t="shared" ref="AR358" si="6019">(E358-E357)/E357</f>
        <v>3.2004321258566558E-3</v>
      </c>
      <c r="AS358" s="6">
        <f t="shared" ref="AS358" si="6020">(G358-G357)/G357</f>
        <v>-5.2678260318667049E-2</v>
      </c>
      <c r="AT358" s="6">
        <f t="shared" ref="AT358" si="6021">(H358-H357)/H357</f>
        <v>-2.6112185686653772E-2</v>
      </c>
      <c r="AU358" s="6">
        <f t="shared" ref="AU358" si="6022">(J358-J357)/J357</f>
        <v>-3.3333333333333333E-2</v>
      </c>
      <c r="AV358" s="6">
        <f t="shared" ref="AV358" si="6023">(M358-M357)/M357</f>
        <v>-5.3577861470443751E-2</v>
      </c>
      <c r="AW358" s="6">
        <f t="shared" ref="AW358" si="6024">(N358-N357)/N357</f>
        <v>1.8823341298535173E-2</v>
      </c>
      <c r="AX358" s="6">
        <f t="shared" ref="AX358" si="6025">(O358-O357)/O357</f>
        <v>4.5420136260408781E-3</v>
      </c>
      <c r="AZ358" s="2">
        <f t="shared" ref="AZ358" si="6026">E358/B358</f>
        <v>6.5968644037318849E-2</v>
      </c>
      <c r="BA358" s="17">
        <f t="shared" ref="BA358" si="6027">AF358/AE358</f>
        <v>2.0337237739734844E-2</v>
      </c>
      <c r="BB358" s="2">
        <f t="shared" ref="BB358" si="6028">H358/E358</f>
        <v>6.7775392215589014E-3</v>
      </c>
      <c r="BC358" s="2">
        <f t="shared" ref="BC358" si="6029">(H358-J358)/E358</f>
        <v>5.8016274170643225E-3</v>
      </c>
      <c r="BD358" s="2">
        <f t="shared" ref="BD358" si="6030">J358/E358</f>
        <v>9.7591180449457869E-4</v>
      </c>
      <c r="BE358" s="2">
        <f t="shared" ref="BE358" si="6031">M358/E358</f>
        <v>0.19450258784888846</v>
      </c>
      <c r="BF358" s="2">
        <f t="shared" ref="BF358" si="6032">N358/E358</f>
        <v>0.77192604607649806</v>
      </c>
      <c r="BG358" s="2">
        <f t="shared" ref="BG358" si="6033">O358/E358</f>
        <v>2.6793826853054602E-2</v>
      </c>
      <c r="BH358" s="2">
        <f t="shared" ref="BH358" si="6034">I358/G358</f>
        <v>2.8823647428609645E-2</v>
      </c>
      <c r="BI358" s="2">
        <f t="shared" ref="BI358" si="6035">J358/G358</f>
        <v>4.8485253795225039E-3</v>
      </c>
      <c r="BJ358" s="2">
        <f t="shared" ref="BJ358" si="6036">M358/G358</f>
        <v>0.96632782719186783</v>
      </c>
    </row>
    <row r="359" spans="1:62" ht="15.6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" si="6037">H359+L359</f>
        <v>989</v>
      </c>
      <c r="R359">
        <f t="shared" ref="R359" si="6038">Q359+N359+O359</f>
        <v>120799</v>
      </c>
      <c r="Z359">
        <f t="shared" ref="Z359" si="6039">N359</f>
        <v>115811</v>
      </c>
      <c r="AA359">
        <f t="shared" ref="AA359" si="6040">M359</f>
        <v>28191</v>
      </c>
      <c r="AB359">
        <f t="shared" ref="AB359" si="6041">H359</f>
        <v>989</v>
      </c>
      <c r="AC359">
        <f t="shared" ref="AC359" si="6042">O359</f>
        <v>3999</v>
      </c>
      <c r="AE359" s="3">
        <f t="shared" ref="AE359" si="6043">B359-B358</f>
        <v>19912</v>
      </c>
      <c r="AF359" s="3">
        <f t="shared" ref="AF359" si="6044">E359-E358</f>
        <v>411</v>
      </c>
      <c r="AG359" s="3">
        <f t="shared" ref="AG359" si="6045">G359-G358</f>
        <v>-726</v>
      </c>
      <c r="AH359" s="3">
        <f t="shared" ref="AH359" si="6046">H359-H358</f>
        <v>-18</v>
      </c>
      <c r="AI359" s="3">
        <f t="shared" ref="AI359" si="6047">J359-J358</f>
        <v>-2</v>
      </c>
      <c r="AJ359" s="3">
        <f t="shared" ref="AJ359" si="6048">M359-M358</f>
        <v>-708</v>
      </c>
      <c r="AK359" s="3">
        <f t="shared" ref="AK359" si="6049">N359-N358</f>
        <v>1119</v>
      </c>
      <c r="AL359" s="3">
        <f t="shared" ref="AL359" si="6050">O359-O358</f>
        <v>18</v>
      </c>
      <c r="AM359" s="3"/>
      <c r="AN359" s="3">
        <f t="shared" ref="AN359" si="6051">AE359-AF359</f>
        <v>19501</v>
      </c>
      <c r="AO359" s="3">
        <f t="shared" ref="AO359" si="6052">AF359</f>
        <v>411</v>
      </c>
      <c r="AQ359" s="6">
        <f t="shared" ref="AQ359" si="6053">(B359-B358)/B358</f>
        <v>8.8408701099825203E-3</v>
      </c>
      <c r="AR359" s="6">
        <f t="shared" ref="AR359" si="6054">(E359-E358)/E358</f>
        <v>2.7662051837742886E-3</v>
      </c>
      <c r="AS359" s="6">
        <f t="shared" ref="AS359" si="6055">(G359-G358)/G358</f>
        <v>-2.4276065003678193E-2</v>
      </c>
      <c r="AT359" s="6">
        <f t="shared" ref="AT359" si="6056">(H359-H358)/H358</f>
        <v>-1.7874875868917579E-2</v>
      </c>
      <c r="AU359" s="6">
        <f t="shared" ref="AU359" si="6057">(J359-J358)/J358</f>
        <v>-1.3793103448275862E-2</v>
      </c>
      <c r="AV359" s="6">
        <f t="shared" ref="AV359" si="6058">(M359-M358)/M358</f>
        <v>-2.4499117616526525E-2</v>
      </c>
      <c r="AW359" s="6">
        <f t="shared" ref="AW359" si="6059">(N359-N358)/N358</f>
        <v>9.7565654099675651E-3</v>
      </c>
      <c r="AX359" s="6">
        <f t="shared" ref="AX359" si="6060">(O359-O358)/O358</f>
        <v>4.5214770158251696E-3</v>
      </c>
      <c r="AZ359" s="2">
        <f t="shared" ref="AZ359" si="6061">E359/B359</f>
        <v>6.5571418448986632E-2</v>
      </c>
      <c r="BA359" s="17">
        <f t="shared" ref="BA359" si="6062">AF359/AE359</f>
        <v>2.0640819606267579E-2</v>
      </c>
      <c r="BB359" s="2">
        <f t="shared" ref="BB359" si="6063">H359/E359</f>
        <v>6.638029397946171E-3</v>
      </c>
      <c r="BC359" s="2">
        <f t="shared" ref="BC359" si="6064">(H359-J359)/E359</f>
        <v>5.6782334384858045E-3</v>
      </c>
      <c r="BD359" s="2">
        <f t="shared" ref="BD359" si="6065">J359/E359</f>
        <v>9.5979595946036646E-4</v>
      </c>
      <c r="BE359" s="2">
        <f t="shared" ref="BE359" si="6066">M359/E359</f>
        <v>0.18921404121081953</v>
      </c>
      <c r="BF359" s="2">
        <f t="shared" ref="BF359" si="6067">N359/E359</f>
        <v>0.77730720182562585</v>
      </c>
      <c r="BG359" s="2">
        <f t="shared" ref="BG359" si="6068">O359/E359</f>
        <v>2.684072756560843E-2</v>
      </c>
      <c r="BH359" s="2">
        <f t="shared" ref="BH359" si="6069">I359/G359</f>
        <v>2.8992460589444824E-2</v>
      </c>
      <c r="BI359" s="2">
        <f t="shared" ref="BI359" si="6070">J359/G359</f>
        <v>4.9006168608636052E-3</v>
      </c>
      <c r="BJ359" s="2">
        <f t="shared" ref="BJ359" si="6071">M359/G359</f>
        <v>0.96610692254969155</v>
      </c>
    </row>
    <row r="360" spans="1:62" ht="15.6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ref="Q360" si="6072">H360+L360</f>
        <v>985</v>
      </c>
      <c r="R360">
        <f t="shared" ref="R360" si="6073">Q360+N360+O360</f>
        <v>121020</v>
      </c>
      <c r="Z360">
        <f t="shared" ref="Z360" si="6074">N360</f>
        <v>116017</v>
      </c>
      <c r="AA360">
        <f t="shared" ref="AA360" si="6075">M360</f>
        <v>28382</v>
      </c>
      <c r="AB360">
        <f t="shared" ref="AB360" si="6076">H360</f>
        <v>985</v>
      </c>
      <c r="AC360">
        <f t="shared" ref="AC360" si="6077">O360</f>
        <v>4018</v>
      </c>
      <c r="AE360" s="3">
        <f t="shared" ref="AE360" si="6078">B360-B359</f>
        <v>18558</v>
      </c>
      <c r="AF360" s="3">
        <f t="shared" ref="AF360" si="6079">E360-E359</f>
        <v>412</v>
      </c>
      <c r="AG360" s="3">
        <f t="shared" ref="AG360" si="6080">G360-G359</f>
        <v>187</v>
      </c>
      <c r="AH360" s="3">
        <f t="shared" ref="AH360" si="6081">H360-H359</f>
        <v>-4</v>
      </c>
      <c r="AI360" s="3">
        <f t="shared" ref="AI360" si="6082">J360-J359</f>
        <v>-1</v>
      </c>
      <c r="AJ360" s="3">
        <f t="shared" ref="AJ360" si="6083">M360-M359</f>
        <v>191</v>
      </c>
      <c r="AK360" s="3">
        <f t="shared" ref="AK360" si="6084">N360-N359</f>
        <v>206</v>
      </c>
      <c r="AL360" s="3">
        <f t="shared" ref="AL360" si="6085">O360-O359</f>
        <v>19</v>
      </c>
      <c r="AM360" s="3"/>
      <c r="AN360" s="3">
        <f t="shared" ref="AN360" si="6086">AE360-AF360</f>
        <v>18146</v>
      </c>
      <c r="AO360" s="3">
        <f t="shared" ref="AO360" si="6087">AF360</f>
        <v>412</v>
      </c>
      <c r="AQ360" s="6">
        <f t="shared" ref="AQ360" si="6088">(B360-B359)/B359</f>
        <v>8.1674903253660912E-3</v>
      </c>
      <c r="AR360" s="6">
        <f t="shared" ref="AR360" si="6089">(E360-E359)/E359</f>
        <v>2.7652862608228742E-3</v>
      </c>
      <c r="AS360" s="6">
        <f t="shared" ref="AS360" si="6090">(G360-G359)/G359</f>
        <v>6.4084989718985611E-3</v>
      </c>
      <c r="AT360" s="6">
        <f t="shared" ref="AT360" si="6091">(H360-H359)/H359</f>
        <v>-4.0444893832153692E-3</v>
      </c>
      <c r="AU360" s="6">
        <f t="shared" ref="AU360" si="6092">(J360-J359)/J359</f>
        <v>-6.993006993006993E-3</v>
      </c>
      <c r="AV360" s="6">
        <f t="shared" ref="AV360" si="6093">(M360-M359)/M359</f>
        <v>6.7752119470753077E-3</v>
      </c>
      <c r="AW360" s="6">
        <f t="shared" ref="AW360" si="6094">(N360-N359)/N359</f>
        <v>1.7787602213952044E-3</v>
      </c>
      <c r="AX360" s="6">
        <f t="shared" ref="AX360" si="6095">(O360-O359)/O359</f>
        <v>4.7511877969492371E-3</v>
      </c>
      <c r="AZ360" s="2">
        <f t="shared" ref="AZ360" si="6096">E360/B360</f>
        <v>6.5220057998801262E-2</v>
      </c>
      <c r="BA360" s="17">
        <f t="shared" ref="BA360" si="6097">AF360/AE360</f>
        <v>2.2200668175449939E-2</v>
      </c>
      <c r="BB360" s="2">
        <f t="shared" ref="BB360" si="6098">H360/E360</f>
        <v>6.5929505629108041E-3</v>
      </c>
      <c r="BC360" s="2">
        <f t="shared" ref="BC360" si="6099">(H360-J360)/E360</f>
        <v>5.642494745719602E-3</v>
      </c>
      <c r="BD360" s="2">
        <f t="shared" ref="BD360" si="6100">J360/E360</f>
        <v>9.504558171912023E-4</v>
      </c>
      <c r="BE360" s="2">
        <f t="shared" ref="BE360" si="6101">M360/E360</f>
        <v>0.18997068312338522</v>
      </c>
      <c r="BF360" s="2">
        <f t="shared" ref="BF360" si="6102">N360/E360</f>
        <v>0.77654248269768811</v>
      </c>
      <c r="BG360" s="2">
        <f t="shared" ref="BG360" si="6103">O360/E360</f>
        <v>2.689388361601585E-2</v>
      </c>
      <c r="BH360" s="2">
        <f t="shared" ref="BH360" si="6104">I360/G360</f>
        <v>2.8705690060271735E-2</v>
      </c>
      <c r="BI360" s="2">
        <f t="shared" ref="BI360" si="6105">J360/G360</f>
        <v>4.8353594170327235E-3</v>
      </c>
      <c r="BJ360" s="2">
        <f t="shared" ref="BJ360" si="6106">M360/G360</f>
        <v>0.96645895052269559</v>
      </c>
    </row>
    <row r="361" spans="1:62" ht="15.6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ref="Q361" si="6107">H361+L361</f>
        <v>953</v>
      </c>
      <c r="R361">
        <f t="shared" ref="R361" si="6108">Q361+N361+O361</f>
        <v>122150</v>
      </c>
      <c r="Z361">
        <f t="shared" ref="Z361" si="6109">N361</f>
        <v>117158</v>
      </c>
      <c r="AA361">
        <f t="shared" ref="AA361" si="6110">M361</f>
        <v>27704</v>
      </c>
      <c r="AB361">
        <f t="shared" ref="AB361" si="6111">H361</f>
        <v>953</v>
      </c>
      <c r="AC361">
        <f t="shared" ref="AC361" si="6112">O361</f>
        <v>4039</v>
      </c>
      <c r="AE361" s="3">
        <f t="shared" ref="AE361" si="6113">B361-B360</f>
        <v>25179</v>
      </c>
      <c r="AF361" s="3">
        <f t="shared" ref="AF361" si="6114">E361-E360</f>
        <v>452</v>
      </c>
      <c r="AG361" s="3">
        <f t="shared" ref="AG361" si="6115">G361-G360</f>
        <v>-710</v>
      </c>
      <c r="AH361" s="3">
        <f t="shared" ref="AH361" si="6116">H361-H360</f>
        <v>-32</v>
      </c>
      <c r="AI361" s="3">
        <f t="shared" ref="AI361" si="6117">J361-J360</f>
        <v>-7</v>
      </c>
      <c r="AJ361" s="3">
        <f t="shared" ref="AJ361" si="6118">M361-M360</f>
        <v>-678</v>
      </c>
      <c r="AK361" s="3">
        <f t="shared" ref="AK361" si="6119">N361-N360</f>
        <v>1141</v>
      </c>
      <c r="AL361" s="3">
        <f t="shared" ref="AL361" si="6120">O361-O360</f>
        <v>21</v>
      </c>
      <c r="AM361" s="3"/>
      <c r="AN361" s="3">
        <f t="shared" ref="AN361" si="6121">AE361-AF361</f>
        <v>24727</v>
      </c>
      <c r="AO361" s="3">
        <f t="shared" ref="AO361" si="6122">AF361</f>
        <v>452</v>
      </c>
      <c r="AQ361" s="6">
        <f t="shared" ref="AQ361" si="6123">(B361-B360)/B360</f>
        <v>1.099165901629039E-2</v>
      </c>
      <c r="AR361" s="6">
        <f t="shared" ref="AR361" si="6124">(E361-E360)/E360</f>
        <v>3.025394573031151E-3</v>
      </c>
      <c r="AS361" s="6">
        <f t="shared" ref="AS361" si="6125">(G361-G360)/G360</f>
        <v>-2.4176797085163619E-2</v>
      </c>
      <c r="AT361" s="6">
        <f t="shared" ref="AT361" si="6126">(H361-H360)/H360</f>
        <v>-3.2487309644670052E-2</v>
      </c>
      <c r="AU361" s="6">
        <f t="shared" ref="AU361" si="6127">(J361-J360)/J360</f>
        <v>-4.9295774647887321E-2</v>
      </c>
      <c r="AV361" s="6">
        <f t="shared" ref="AV361" si="6128">(M361-M360)/M360</f>
        <v>-2.3888379959129024E-2</v>
      </c>
      <c r="AW361" s="6">
        <f t="shared" ref="AW361" si="6129">(N361-N360)/N360</f>
        <v>9.8347655946973284E-3</v>
      </c>
      <c r="AX361" s="6">
        <f t="shared" ref="AX361" si="6130">(O361-O360)/O360</f>
        <v>5.2264808362369342E-3</v>
      </c>
      <c r="AZ361" s="2">
        <f t="shared" ref="AZ361" si="6131">E361/B361</f>
        <v>6.4706146509631607E-2</v>
      </c>
      <c r="BA361" s="17">
        <f t="shared" ref="BA361" si="6132">AF361/AE361</f>
        <v>1.7951467492751897E-2</v>
      </c>
      <c r="BB361" s="2">
        <f t="shared" ref="BB361" si="6133">H361/E361</f>
        <v>6.3595232693154672E-3</v>
      </c>
      <c r="BC361" s="2">
        <f t="shared" ref="BC361" si="6134">(H361-J361)/E361</f>
        <v>5.4586464158447555E-3</v>
      </c>
      <c r="BD361" s="2">
        <f t="shared" ref="BD361" si="6135">J361/E361</f>
        <v>9.0087685347071153E-4</v>
      </c>
      <c r="BE361" s="2">
        <f t="shared" ref="BE361" si="6136">M361/E361</f>
        <v>0.18487327665594511</v>
      </c>
      <c r="BF361" s="2">
        <f t="shared" ref="BF361" si="6137">N361/E361</f>
        <v>0.78181429925127122</v>
      </c>
      <c r="BG361" s="2">
        <f t="shared" ref="BG361" si="6138">O361/E361</f>
        <v>2.6952900823468174E-2</v>
      </c>
      <c r="BH361" s="2">
        <f t="shared" ref="BH361" si="6139">I361/G361</f>
        <v>2.8544509194961092E-2</v>
      </c>
      <c r="BI361" s="2">
        <f t="shared" ref="BI361" si="6140">J361/G361</f>
        <v>4.7108908818089823E-3</v>
      </c>
      <c r="BJ361" s="2">
        <f t="shared" ref="BJ361" si="6141">M361/G361</f>
        <v>0.96674459992322992</v>
      </c>
    </row>
    <row r="362" spans="1:62" ht="15.6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ref="Q362" si="6142">H362+L362</f>
        <v>946</v>
      </c>
      <c r="R362">
        <f t="shared" ref="R362" si="6143">Q362+N362+O362</f>
        <v>123652</v>
      </c>
      <c r="Z362">
        <f t="shared" ref="Z362" si="6144">N362</f>
        <v>118646</v>
      </c>
      <c r="AA362">
        <f t="shared" ref="AA362" si="6145">M362</f>
        <v>26744</v>
      </c>
      <c r="AB362">
        <f t="shared" ref="AB362" si="6146">H362</f>
        <v>946</v>
      </c>
      <c r="AC362">
        <f t="shared" ref="AC362" si="6147">O362</f>
        <v>4060</v>
      </c>
      <c r="AE362" s="3">
        <f t="shared" ref="AE362" si="6148">B362-B361</f>
        <v>26440</v>
      </c>
      <c r="AF362" s="3">
        <f t="shared" ref="AF362" si="6149">E362-E361</f>
        <v>542</v>
      </c>
      <c r="AG362" s="3">
        <f t="shared" ref="AG362" si="6150">G362-G361</f>
        <v>-967</v>
      </c>
      <c r="AH362" s="3">
        <f t="shared" ref="AH362" si="6151">H362-H361</f>
        <v>-7</v>
      </c>
      <c r="AI362" s="3">
        <f t="shared" ref="AI362" si="6152">J362-J361</f>
        <v>-5</v>
      </c>
      <c r="AJ362" s="3">
        <f t="shared" ref="AJ362" si="6153">M362-M361</f>
        <v>-960</v>
      </c>
      <c r="AK362" s="3">
        <f t="shared" ref="AK362" si="6154">N362-N361</f>
        <v>1488</v>
      </c>
      <c r="AL362" s="3">
        <f t="shared" ref="AL362" si="6155">O362-O361</f>
        <v>21</v>
      </c>
      <c r="AM362" s="3"/>
      <c r="AN362" s="3">
        <f t="shared" ref="AN362" si="6156">AE362-AF362</f>
        <v>25898</v>
      </c>
      <c r="AO362" s="3">
        <f t="shared" ref="AO362" si="6157">AF362</f>
        <v>542</v>
      </c>
      <c r="AQ362" s="6">
        <f t="shared" ref="AQ362" si="6158">(B362-B361)/B361</f>
        <v>1.1416648963088472E-2</v>
      </c>
      <c r="AR362" s="6">
        <f t="shared" ref="AR362" si="6159">(E362-E361)/E361</f>
        <v>3.6168537376379678E-3</v>
      </c>
      <c r="AS362" s="6">
        <f t="shared" ref="AS362" si="6160">(G362-G361)/G361</f>
        <v>-3.3743936908957675E-2</v>
      </c>
      <c r="AT362" s="6">
        <f t="shared" ref="AT362" si="6161">(H362-H361)/H361</f>
        <v>-7.3452256033578172E-3</v>
      </c>
      <c r="AU362" s="6">
        <f t="shared" ref="AU362" si="6162">(J362-J361)/J361</f>
        <v>-3.7037037037037035E-2</v>
      </c>
      <c r="AV362" s="6">
        <f t="shared" ref="AV362" si="6163">(M362-M361)/M361</f>
        <v>-3.4652035807103666E-2</v>
      </c>
      <c r="AW362" s="6">
        <f t="shared" ref="AW362" si="6164">(N362-N361)/N361</f>
        <v>1.2700797214018676E-2</v>
      </c>
      <c r="AX362" s="6">
        <f t="shared" ref="AX362" si="6165">(O362-O361)/O361</f>
        <v>5.1993067590987872E-3</v>
      </c>
      <c r="AZ362" s="2">
        <f t="shared" ref="AZ362" si="6166">E362/B362</f>
        <v>6.420714869985604E-2</v>
      </c>
      <c r="BA362" s="17">
        <f t="shared" ref="BA362" si="6167">AF362/AE362</f>
        <v>2.0499243570347957E-2</v>
      </c>
      <c r="BB362" s="2">
        <f t="shared" ref="BB362" si="6168">H362/E362</f>
        <v>6.2900609058751562E-3</v>
      </c>
      <c r="BC362" s="2">
        <f t="shared" ref="BC362" si="6169">(H362-J362)/E362</f>
        <v>5.4256762147929464E-3</v>
      </c>
      <c r="BD362" s="2">
        <f t="shared" ref="BD362" si="6170">J362/E362</f>
        <v>8.6438469108220963E-4</v>
      </c>
      <c r="BE362" s="2">
        <f t="shared" ref="BE362" si="6171">M362/E362</f>
        <v>0.1778238782946355</v>
      </c>
      <c r="BF362" s="2">
        <f t="shared" ref="BF362" si="6172">N362/E362</f>
        <v>0.78889066198569113</v>
      </c>
      <c r="BG362" s="2">
        <f t="shared" ref="BG362" si="6173">O362/E362</f>
        <v>2.6995398813798241E-2</v>
      </c>
      <c r="BH362" s="2">
        <f t="shared" ref="BH362" si="6174">I362/G362</f>
        <v>2.9469122426868905E-2</v>
      </c>
      <c r="BI362" s="2">
        <f t="shared" ref="BI362" si="6175">J362/G362</f>
        <v>4.6948356807511738E-3</v>
      </c>
      <c r="BJ362" s="2">
        <f t="shared" ref="BJ362" si="6176">M362/G362</f>
        <v>0.96583604189237993</v>
      </c>
    </row>
    <row r="363" spans="1:62" ht="15.6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ref="Q363" si="6177">H363+L363</f>
        <v>930</v>
      </c>
      <c r="R363">
        <f t="shared" ref="R363" si="6178">Q363+N363+O363</f>
        <v>124913</v>
      </c>
      <c r="Z363">
        <f t="shared" ref="Z363" si="6179">N363</f>
        <v>119908</v>
      </c>
      <c r="AA363">
        <f t="shared" ref="AA363" si="6180">M363</f>
        <v>26096</v>
      </c>
      <c r="AB363">
        <f t="shared" ref="AB363" si="6181">H363</f>
        <v>930</v>
      </c>
      <c r="AC363">
        <f t="shared" ref="AC363" si="6182">O363</f>
        <v>4075</v>
      </c>
      <c r="AE363" s="3">
        <f t="shared" ref="AE363" si="6183">B363-B362</f>
        <v>25187</v>
      </c>
      <c r="AF363" s="3">
        <f t="shared" ref="AF363" si="6184">E363-E362</f>
        <v>613</v>
      </c>
      <c r="AG363" s="3">
        <f t="shared" ref="AG363" si="6185">G363-G362</f>
        <v>-664</v>
      </c>
      <c r="AH363" s="3">
        <f t="shared" ref="AH363" si="6186">H363-H362</f>
        <v>-16</v>
      </c>
      <c r="AI363" s="3">
        <f t="shared" ref="AI363" si="6187">J363-J362</f>
        <v>1</v>
      </c>
      <c r="AJ363" s="3">
        <f t="shared" ref="AJ363" si="6188">M363-M362</f>
        <v>-648</v>
      </c>
      <c r="AK363" s="3">
        <f t="shared" ref="AK363" si="6189">N363-N362</f>
        <v>1262</v>
      </c>
      <c r="AL363" s="3">
        <f t="shared" ref="AL363" si="6190">O363-O362</f>
        <v>15</v>
      </c>
      <c r="AM363" s="3"/>
      <c r="AN363" s="3">
        <f t="shared" ref="AN363" si="6191">AE363-AF363</f>
        <v>24574</v>
      </c>
      <c r="AO363" s="3">
        <f t="shared" ref="AO363" si="6192">AF363</f>
        <v>613</v>
      </c>
      <c r="AQ363" s="6">
        <f t="shared" ref="AQ363" si="6193">(B363-B362)/B362</f>
        <v>1.0752848841081374E-2</v>
      </c>
      <c r="AR363" s="6">
        <f t="shared" ref="AR363" si="6194">(E363-E362)/E362</f>
        <v>4.0759062741030343E-3</v>
      </c>
      <c r="AS363" s="6">
        <f t="shared" ref="AS363" si="6195">(G363-G362)/G362</f>
        <v>-2.3979776092452148E-2</v>
      </c>
      <c r="AT363" s="6">
        <f t="shared" ref="AT363" si="6196">(H363-H362)/H362</f>
        <v>-1.6913319238900635E-2</v>
      </c>
      <c r="AU363" s="6">
        <f t="shared" ref="AU363" si="6197">(J363-J362)/J362</f>
        <v>7.6923076923076927E-3</v>
      </c>
      <c r="AV363" s="6">
        <f t="shared" ref="AV363" si="6198">(M363-M362)/M362</f>
        <v>-2.4229733772061023E-2</v>
      </c>
      <c r="AW363" s="6">
        <f t="shared" ref="AW363" si="6199">(N363-N362)/N362</f>
        <v>1.0636683916861926E-2</v>
      </c>
      <c r="AX363" s="6">
        <f t="shared" ref="AX363" si="6200">(O363-O362)/O362</f>
        <v>3.6945812807881772E-3</v>
      </c>
      <c r="AZ363" s="2">
        <f t="shared" ref="AZ363" si="6201">E363/B363</f>
        <v>6.3783002040512043E-2</v>
      </c>
      <c r="BA363" s="17">
        <f t="shared" ref="BA363" si="6202">AF363/AE363</f>
        <v>2.4337952118156193E-2</v>
      </c>
      <c r="BB363" s="2">
        <f t="shared" ref="BB363" si="6203">H363/E363</f>
        <v>6.15857333006642E-3</v>
      </c>
      <c r="BC363" s="2">
        <f t="shared" ref="BC363" si="6204">(H363-J363)/E363</f>
        <v>5.2910753663688919E-3</v>
      </c>
      <c r="BD363" s="2">
        <f t="shared" ref="BD363" si="6205">J363/E363</f>
        <v>8.6749796369752798E-4</v>
      </c>
      <c r="BE363" s="2">
        <f t="shared" ref="BE363" si="6206">M363/E363</f>
        <v>0.17281089206603581</v>
      </c>
      <c r="BF363" s="2">
        <f t="shared" ref="BF363" si="6207">N363/E363</f>
        <v>0.79404538802323044</v>
      </c>
      <c r="BG363" s="2">
        <f t="shared" ref="BG363" si="6208">O363/E363</f>
        <v>2.6985146580667377E-2</v>
      </c>
      <c r="BH363" s="2">
        <f t="shared" ref="BH363" si="6209">I363/G363</f>
        <v>2.9564123436690595E-2</v>
      </c>
      <c r="BI363" s="2">
        <f t="shared" ref="BI363" si="6210">J363/G363</f>
        <v>4.8471841929993336E-3</v>
      </c>
      <c r="BJ363" s="2">
        <f t="shared" ref="BJ363" si="6211">M363/G363</f>
        <v>0.96558869237031009</v>
      </c>
    </row>
    <row r="364" spans="1:62" ht="15.6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ref="Q364" si="6212">H364+L364</f>
        <v>908</v>
      </c>
      <c r="R364">
        <f t="shared" ref="R364" si="6213">Q364+N364+O364</f>
        <v>125898</v>
      </c>
      <c r="Z364">
        <f t="shared" ref="Z364" si="6214">N364</f>
        <v>120894</v>
      </c>
      <c r="AA364">
        <f t="shared" ref="AA364" si="6215">M364</f>
        <v>25689</v>
      </c>
      <c r="AB364">
        <f t="shared" ref="AB364" si="6216">H364</f>
        <v>908</v>
      </c>
      <c r="AC364">
        <f t="shared" ref="AC364" si="6217">O364</f>
        <v>4096</v>
      </c>
      <c r="AE364" s="3">
        <f t="shared" ref="AE364" si="6218">B364-B363</f>
        <v>24570</v>
      </c>
      <c r="AF364" s="3">
        <f t="shared" ref="AF364" si="6219">E364-E363</f>
        <v>578</v>
      </c>
      <c r="AG364" s="3">
        <f t="shared" ref="AG364" si="6220">G364-G363</f>
        <v>-429</v>
      </c>
      <c r="AH364" s="3">
        <f t="shared" ref="AH364" si="6221">H364-H363</f>
        <v>-22</v>
      </c>
      <c r="AI364" s="3">
        <f t="shared" ref="AI364" si="6222">J364-J363</f>
        <v>1</v>
      </c>
      <c r="AJ364" s="3">
        <f t="shared" ref="AJ364" si="6223">M364-M363</f>
        <v>-407</v>
      </c>
      <c r="AK364" s="3">
        <f t="shared" ref="AK364" si="6224">N364-N363</f>
        <v>986</v>
      </c>
      <c r="AL364" s="3">
        <f t="shared" ref="AL364" si="6225">O364-O363</f>
        <v>21</v>
      </c>
      <c r="AM364" s="3"/>
      <c r="AN364" s="3">
        <f t="shared" ref="AN364" si="6226">AE364-AF364</f>
        <v>23992</v>
      </c>
      <c r="AO364" s="3">
        <f t="shared" ref="AO364" si="6227">AF364</f>
        <v>578</v>
      </c>
      <c r="AQ364" s="6">
        <f t="shared" ref="AQ364" si="6228">(B364-B363)/B363</f>
        <v>1.0377847413964603E-2</v>
      </c>
      <c r="AR364" s="6">
        <f t="shared" ref="AR364" si="6229">(E364-E363)/E363</f>
        <v>3.8275864352455813E-3</v>
      </c>
      <c r="AS364" s="6">
        <f t="shared" ref="AS364" si="6230">(G364-G363)/G363</f>
        <v>-1.5873603196921483E-2</v>
      </c>
      <c r="AT364" s="6">
        <f t="shared" ref="AT364" si="6231">(H364-H363)/H363</f>
        <v>-2.3655913978494623E-2</v>
      </c>
      <c r="AU364" s="6">
        <f t="shared" ref="AU364" si="6232">(J364-J363)/J363</f>
        <v>7.6335877862595417E-3</v>
      </c>
      <c r="AV364" s="6">
        <f t="shared" ref="AV364" si="6233">(M364-M363)/M363</f>
        <v>-1.5596259963212752E-2</v>
      </c>
      <c r="AW364" s="6">
        <f t="shared" ref="AW364" si="6234">(N364-N363)/N363</f>
        <v>8.2229709443906989E-3</v>
      </c>
      <c r="AX364" s="6">
        <f t="shared" ref="AX364" si="6235">(O364-O363)/O363</f>
        <v>5.1533742331288344E-3</v>
      </c>
      <c r="AZ364" s="2">
        <f t="shared" ref="AZ364" si="6236">E364/B364</f>
        <v>6.3369498012844708E-2</v>
      </c>
      <c r="BA364" s="17">
        <f t="shared" ref="BA364" si="6237">AF364/AE364</f>
        <v>2.3524623524623523E-2</v>
      </c>
      <c r="BB364" s="2">
        <f t="shared" ref="BB364" si="6238">H364/E364</f>
        <v>5.9899595611760904E-3</v>
      </c>
      <c r="BC364" s="2">
        <f t="shared" ref="BC364" si="6239">(H364-J364)/E364</f>
        <v>5.1191724884059979E-3</v>
      </c>
      <c r="BD364" s="2">
        <f t="shared" ref="BD364" si="6240">J364/E364</f>
        <v>8.707870727700924E-4</v>
      </c>
      <c r="BE364" s="2">
        <f t="shared" ref="BE364" si="6241">M364/E364</f>
        <v>0.16946703873023411</v>
      </c>
      <c r="BF364" s="2">
        <f t="shared" ref="BF364" si="6242">N364/E364</f>
        <v>0.79752221496566333</v>
      </c>
      <c r="BG364" s="2">
        <f t="shared" ref="BG364" si="6243">O364/E364</f>
        <v>2.7020786742926503E-2</v>
      </c>
      <c r="BH364" s="2">
        <f t="shared" ref="BH364" si="6244">I364/G364</f>
        <v>2.9176222882279956E-2</v>
      </c>
      <c r="BI364" s="2">
        <f t="shared" ref="BI364" si="6245">J364/G364</f>
        <v>4.9629657480166935E-3</v>
      </c>
      <c r="BJ364" s="2">
        <f t="shared" ref="BJ364" si="6246">M364/G364</f>
        <v>0.96586081136970336</v>
      </c>
    </row>
    <row r="365" spans="1:62" ht="15.6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ref="Q365" si="6247">H365+L365</f>
        <v>868</v>
      </c>
      <c r="R365">
        <f t="shared" ref="R365" si="6248">Q365+N365+O365</f>
        <v>127202</v>
      </c>
      <c r="Z365">
        <f t="shared" ref="Z365" si="6249">N365</f>
        <v>122217</v>
      </c>
      <c r="AA365">
        <f t="shared" ref="AA365" si="6250">M365</f>
        <v>24903</v>
      </c>
      <c r="AB365">
        <f t="shared" ref="AB365" si="6251">H365</f>
        <v>868</v>
      </c>
      <c r="AC365">
        <f t="shared" ref="AC365" si="6252">O365</f>
        <v>4117</v>
      </c>
      <c r="AE365" s="3">
        <f t="shared" ref="AE365" si="6253">B365-B364</f>
        <v>25929</v>
      </c>
      <c r="AF365" s="3">
        <f t="shared" ref="AF365" si="6254">E365-E364</f>
        <v>518</v>
      </c>
      <c r="AG365" s="3">
        <f t="shared" ref="AG365" si="6255">G365-G364</f>
        <v>-826</v>
      </c>
      <c r="AH365" s="3">
        <f t="shared" ref="AH365" si="6256">H365-H364</f>
        <v>-40</v>
      </c>
      <c r="AI365" s="3">
        <f t="shared" ref="AI365" si="6257">J365-J364</f>
        <v>2</v>
      </c>
      <c r="AJ365" s="3">
        <f t="shared" ref="AJ365" si="6258">M365-M364</f>
        <v>-786</v>
      </c>
      <c r="AK365" s="3">
        <f t="shared" ref="AK365" si="6259">N365-N364</f>
        <v>1323</v>
      </c>
      <c r="AL365" s="3">
        <f t="shared" ref="AL365" si="6260">O365-O364</f>
        <v>21</v>
      </c>
      <c r="AM365" s="3"/>
      <c r="AN365" s="3">
        <f t="shared" ref="AN365" si="6261">AE365-AF365</f>
        <v>25411</v>
      </c>
      <c r="AO365" s="3">
        <f t="shared" ref="AO365" si="6262">AF365</f>
        <v>518</v>
      </c>
      <c r="AQ365" s="6">
        <f t="shared" ref="AQ365" si="6263">(B365-B364)/B364</f>
        <v>1.0839370882562822E-2</v>
      </c>
      <c r="AR365" s="6">
        <f t="shared" ref="AR365" si="6264">(E365-E364)/E364</f>
        <v>3.4171795734462716E-3</v>
      </c>
      <c r="AS365" s="6">
        <f t="shared" ref="AS365" si="6265">(G365-G364)/G364</f>
        <v>-3.1056134150468099E-2</v>
      </c>
      <c r="AT365" s="6">
        <f t="shared" ref="AT365" si="6266">(H365-H364)/H364</f>
        <v>-4.405286343612335E-2</v>
      </c>
      <c r="AU365" s="6">
        <f t="shared" ref="AU365" si="6267">(J365-J364)/J364</f>
        <v>1.5151515151515152E-2</v>
      </c>
      <c r="AV365" s="6">
        <f t="shared" ref="AV365" si="6268">(M365-M364)/M364</f>
        <v>-3.0596753474249679E-2</v>
      </c>
      <c r="AW365" s="6">
        <f t="shared" ref="AW365" si="6269">(N365-N364)/N364</f>
        <v>1.0943471140006948E-2</v>
      </c>
      <c r="AX365" s="6">
        <f t="shared" ref="AX365" si="6270">(O365-O364)/O364</f>
        <v>5.126953125E-3</v>
      </c>
      <c r="AZ365" s="2">
        <f t="shared" ref="AZ365" si="6271">E365/B365</f>
        <v>6.2904201002298557E-2</v>
      </c>
      <c r="BA365" s="17">
        <f t="shared" ref="BA365" si="6272">AF365/AE365</f>
        <v>1.9977631223726328E-2</v>
      </c>
      <c r="BB365" s="2">
        <f t="shared" ref="BB365" si="6273">H365/E365</f>
        <v>5.7065842674468292E-3</v>
      </c>
      <c r="BC365" s="2">
        <f t="shared" ref="BC365" si="6274">(H365-J365)/E365</f>
        <v>4.8256138851451302E-3</v>
      </c>
      <c r="BD365" s="2">
        <f t="shared" ref="BD365" si="6275">J365/E365</f>
        <v>8.8097038230169954E-4</v>
      </c>
      <c r="BE365" s="2">
        <f t="shared" ref="BE365" si="6276">M365/E365</f>
        <v>0.16372242858551658</v>
      </c>
      <c r="BF365" s="2">
        <f t="shared" ref="BF365" si="6277">N365/E365</f>
        <v>0.80350415831169253</v>
      </c>
      <c r="BG365" s="2">
        <f t="shared" ref="BG365" si="6278">O365/E365</f>
        <v>2.7066828835344007E-2</v>
      </c>
      <c r="BH365" s="2">
        <f t="shared" ref="BH365" si="6279">I365/G365</f>
        <v>2.8481626634589266E-2</v>
      </c>
      <c r="BI365" s="2">
        <f t="shared" ref="BI365" si="6280">J365/G365</f>
        <v>5.1996430095844169E-3</v>
      </c>
      <c r="BJ365" s="2">
        <f t="shared" ref="BJ365" si="6281">M365/G365</f>
        <v>0.96631873035582627</v>
      </c>
    </row>
    <row r="366" spans="1:62" ht="15.6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ref="Q366" si="6282">H366+L366</f>
        <v>858</v>
      </c>
      <c r="R366">
        <f t="shared" ref="R366" si="6283">Q366+N366+O366</f>
        <v>127434</v>
      </c>
      <c r="Z366">
        <f t="shared" ref="Z366" si="6284">N366</f>
        <v>122438</v>
      </c>
      <c r="AA366">
        <f t="shared" ref="AA366" si="6285">M366</f>
        <v>25124</v>
      </c>
      <c r="AB366">
        <f t="shared" ref="AB366" si="6286">H366</f>
        <v>858</v>
      </c>
      <c r="AC366">
        <f t="shared" ref="AC366" si="6287">O366</f>
        <v>4138</v>
      </c>
      <c r="AE366" s="3">
        <f t="shared" ref="AE366" si="6288">B366-B365</f>
        <v>24790</v>
      </c>
      <c r="AF366" s="3">
        <f t="shared" ref="AF366" si="6289">E366-E365</f>
        <v>453</v>
      </c>
      <c r="AG366" s="3">
        <f t="shared" ref="AG366" si="6290">G366-G365</f>
        <v>211</v>
      </c>
      <c r="AH366" s="3">
        <f t="shared" ref="AH366" si="6291">H366-H365</f>
        <v>-10</v>
      </c>
      <c r="AI366" s="3">
        <f t="shared" ref="AI366" si="6292">J366-J365</f>
        <v>-1</v>
      </c>
      <c r="AJ366" s="3">
        <f t="shared" ref="AJ366" si="6293">M366-M365</f>
        <v>221</v>
      </c>
      <c r="AK366" s="3">
        <f t="shared" ref="AK366" si="6294">N366-N365</f>
        <v>221</v>
      </c>
      <c r="AL366" s="3">
        <f t="shared" ref="AL366" si="6295">O366-O365</f>
        <v>21</v>
      </c>
      <c r="AM366" s="3"/>
      <c r="AN366" s="3">
        <f t="shared" ref="AN366" si="6296">AE366-AF366</f>
        <v>24337</v>
      </c>
      <c r="AO366" s="3">
        <f t="shared" ref="AO366" si="6297">AF366</f>
        <v>453</v>
      </c>
      <c r="AQ366" s="6">
        <f t="shared" ref="AQ366" si="6298">(B366-B365)/B365</f>
        <v>1.0252096530994912E-2</v>
      </c>
      <c r="AR366" s="6">
        <f t="shared" ref="AR366" si="6299">(E366-E365)/E365</f>
        <v>2.9782058446467898E-3</v>
      </c>
      <c r="AS366" s="6">
        <f t="shared" ref="AS366" si="6300">(G366-G365)/G365</f>
        <v>8.1874975747933728E-3</v>
      </c>
      <c r="AT366" s="6">
        <f t="shared" ref="AT366" si="6301">(H366-H365)/H365</f>
        <v>-1.1520737327188941E-2</v>
      </c>
      <c r="AU366" s="6">
        <f t="shared" ref="AU366" si="6302">(J366-J365)/J365</f>
        <v>-7.462686567164179E-3</v>
      </c>
      <c r="AV366" s="6">
        <f t="shared" ref="AV366" si="6303">(M366-M365)/M365</f>
        <v>8.8744327992611328E-3</v>
      </c>
      <c r="AW366" s="6">
        <f t="shared" ref="AW366" si="6304">(N366-N365)/N365</f>
        <v>1.8082590801606977E-3</v>
      </c>
      <c r="AX366" s="6">
        <f t="shared" ref="AX366" si="6305">(O366-O365)/O365</f>
        <v>5.1008015545299977E-3</v>
      </c>
      <c r="AZ366" s="2">
        <f t="shared" ref="AZ366" si="6306">E366/B366</f>
        <v>6.2451286048324242E-2</v>
      </c>
      <c r="BA366" s="17">
        <f t="shared" ref="BA366" si="6307">AF366/AE366</f>
        <v>1.8273497377974991E-2</v>
      </c>
      <c r="BB366" s="2">
        <f t="shared" ref="BB366" si="6308">H366/E366</f>
        <v>5.6240905098388812E-3</v>
      </c>
      <c r="BC366" s="2">
        <f t="shared" ref="BC366" si="6309">(H366-J366)/E366</f>
        <v>4.7522909319734135E-3</v>
      </c>
      <c r="BD366" s="2">
        <f t="shared" ref="BD366" si="6310">J366/E366</f>
        <v>8.7179957786546753E-4</v>
      </c>
      <c r="BE366" s="2">
        <f t="shared" ref="BE366" si="6311">M366/E366</f>
        <v>0.16468490672400005</v>
      </c>
      <c r="BF366" s="2">
        <f t="shared" ref="BF366" si="6312">N366/E366</f>
        <v>0.80256689259167002</v>
      </c>
      <c r="BG366" s="2">
        <f t="shared" ref="BG366" si="6313">O366/E366</f>
        <v>2.7124110174491012E-2</v>
      </c>
      <c r="BH366" s="2">
        <f t="shared" ref="BH366" si="6314">I366/G366</f>
        <v>2.7903933492417828E-2</v>
      </c>
      <c r="BI366" s="2">
        <f t="shared" ref="BI366" si="6315">J366/G366</f>
        <v>5.1189284889538913E-3</v>
      </c>
      <c r="BJ366" s="2">
        <f t="shared" ref="BJ366" si="6316">M366/G366</f>
        <v>0.96697713801862828</v>
      </c>
    </row>
    <row r="367" spans="1:62" ht="15.6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ref="Q367" si="6317">H367+L367</f>
        <v>858</v>
      </c>
      <c r="R367">
        <f t="shared" ref="R367" si="6318">Q367+N367+O367</f>
        <v>127713</v>
      </c>
      <c r="Z367">
        <f t="shared" ref="Z367" si="6319">N367</f>
        <v>122699</v>
      </c>
      <c r="AA367">
        <f t="shared" ref="AA367" si="6320">M367</f>
        <v>25323</v>
      </c>
      <c r="AB367">
        <f t="shared" ref="AB367" si="6321">H367</f>
        <v>858</v>
      </c>
      <c r="AC367">
        <f t="shared" ref="AC367" si="6322">O367</f>
        <v>4156</v>
      </c>
      <c r="AE367" s="3">
        <f t="shared" ref="AE367" si="6323">B367-B366</f>
        <v>20864</v>
      </c>
      <c r="AF367" s="3">
        <f t="shared" ref="AF367" si="6324">E367-E366</f>
        <v>478</v>
      </c>
      <c r="AG367" s="3">
        <f t="shared" ref="AG367" si="6325">G367-G366</f>
        <v>199</v>
      </c>
      <c r="AH367" s="3">
        <f t="shared" ref="AH367" si="6326">H367-H366</f>
        <v>0</v>
      </c>
      <c r="AI367" s="3">
        <f t="shared" ref="AI367" si="6327">J367-J366</f>
        <v>-1</v>
      </c>
      <c r="AJ367" s="3">
        <f t="shared" ref="AJ367" si="6328">M367-M366</f>
        <v>199</v>
      </c>
      <c r="AK367" s="3">
        <f t="shared" ref="AK367" si="6329">N367-N366</f>
        <v>261</v>
      </c>
      <c r="AL367" s="3">
        <f t="shared" ref="AL367" si="6330">O367-O366</f>
        <v>18</v>
      </c>
      <c r="AM367" s="3"/>
      <c r="AN367" s="3">
        <f t="shared" ref="AN367" si="6331">AE367-AF367</f>
        <v>20386</v>
      </c>
      <c r="AO367" s="3">
        <f t="shared" ref="AO367" si="6332">AF367</f>
        <v>478</v>
      </c>
      <c r="AQ367" s="6">
        <f t="shared" ref="AQ367" si="6333">(B367-B366)/B366</f>
        <v>8.5409066198576071E-3</v>
      </c>
      <c r="AR367" s="6">
        <f t="shared" ref="AR367" si="6334">(E367-E366)/E366</f>
        <v>3.1332345730804021E-3</v>
      </c>
      <c r="AS367" s="6">
        <f t="shared" ref="AS367" si="6335">(G367-G366)/G366</f>
        <v>7.6591486413671002E-3</v>
      </c>
      <c r="AT367" s="6">
        <f t="shared" ref="AT367" si="6336">(H367-H366)/H366</f>
        <v>0</v>
      </c>
      <c r="AU367" s="6">
        <f t="shared" ref="AU367" si="6337">(J367-J366)/J366</f>
        <v>-7.5187969924812026E-3</v>
      </c>
      <c r="AV367" s="6">
        <f t="shared" ref="AV367" si="6338">(M367-M366)/M366</f>
        <v>7.9207132622193914E-3</v>
      </c>
      <c r="AW367" s="6">
        <f t="shared" ref="AW367" si="6339">(N367-N366)/N366</f>
        <v>2.1316911416390336E-3</v>
      </c>
      <c r="AX367" s="6">
        <f t="shared" ref="AX367" si="6340">(O367-O366)/O366</f>
        <v>4.3499275012083135E-3</v>
      </c>
      <c r="AZ367" s="2">
        <f t="shared" ref="AZ367" si="6341">E367/B367</f>
        <v>6.2116429949149572E-2</v>
      </c>
      <c r="BA367" s="17">
        <f t="shared" ref="BA367" si="6342">AF367/AE367</f>
        <v>2.2910276073619631E-2</v>
      </c>
      <c r="BB367" s="2">
        <f t="shared" ref="BB367" si="6343">H367/E367</f>
        <v>5.6065239551478085E-3</v>
      </c>
      <c r="BC367" s="2">
        <f t="shared" ref="BC367" si="6344">(H367-J367)/E367</f>
        <v>4.7439818082019919E-3</v>
      </c>
      <c r="BD367" s="2">
        <f t="shared" ref="BD367" si="6345">J367/E367</f>
        <v>8.6254214694581662E-4</v>
      </c>
      <c r="BE367" s="2">
        <f t="shared" ref="BE367" si="6346">M367/E367</f>
        <v>0.16547086959930996</v>
      </c>
      <c r="BF367" s="2">
        <f t="shared" ref="BF367" si="6347">N367/E367</f>
        <v>0.80176559763715727</v>
      </c>
      <c r="BG367" s="2">
        <f t="shared" ref="BG367" si="6348">O367/E367</f>
        <v>2.7157008808384956E-2</v>
      </c>
      <c r="BH367" s="2">
        <f t="shared" ref="BH367" si="6349">I367/G367</f>
        <v>2.773003323020511E-2</v>
      </c>
      <c r="BI367" s="2">
        <f t="shared" ref="BI367" si="6350">J367/G367</f>
        <v>5.0418242236736563E-3</v>
      </c>
      <c r="BJ367" s="2">
        <f t="shared" ref="BJ367" si="6351">M367/G367</f>
        <v>0.96722814254612122</v>
      </c>
    </row>
    <row r="368" spans="1:62" ht="15.6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ref="Q368" si="6352">H368+L368</f>
        <v>849</v>
      </c>
      <c r="R368">
        <f t="shared" ref="R368" si="6353">Q368+N368+O368</f>
        <v>128722</v>
      </c>
      <c r="Z368">
        <f t="shared" ref="Z368" si="6354">N368</f>
        <v>123703</v>
      </c>
      <c r="AA368">
        <f t="shared" ref="AA368" si="6355">M368</f>
        <v>24880</v>
      </c>
      <c r="AB368">
        <f t="shared" ref="AB368" si="6356">H368</f>
        <v>849</v>
      </c>
      <c r="AC368">
        <f t="shared" ref="AC368" si="6357">O368</f>
        <v>4170</v>
      </c>
      <c r="AE368" s="3">
        <f t="shared" ref="AE368" si="6358">B368-B367</f>
        <v>24743</v>
      </c>
      <c r="AF368" s="3">
        <f t="shared" ref="AF368" si="6359">E368-E367</f>
        <v>566</v>
      </c>
      <c r="AG368" s="3">
        <f t="shared" ref="AG368" si="6360">G368-G367</f>
        <v>-452</v>
      </c>
      <c r="AH368" s="3">
        <f t="shared" ref="AH368" si="6361">H368-H367</f>
        <v>-9</v>
      </c>
      <c r="AI368" s="3">
        <f t="shared" ref="AI368" si="6362">J368-J367</f>
        <v>-9</v>
      </c>
      <c r="AJ368" s="3">
        <f t="shared" ref="AJ368" si="6363">M368-M367</f>
        <v>-443</v>
      </c>
      <c r="AK368" s="3">
        <f t="shared" ref="AK368" si="6364">N368-N367</f>
        <v>1004</v>
      </c>
      <c r="AL368" s="3">
        <f t="shared" ref="AL368" si="6365">O368-O367</f>
        <v>14</v>
      </c>
      <c r="AM368" s="3"/>
      <c r="AN368" s="3">
        <f t="shared" ref="AN368" si="6366">AE368-AF368</f>
        <v>24177</v>
      </c>
      <c r="AO368" s="3">
        <f t="shared" ref="AO368" si="6367">AF368</f>
        <v>566</v>
      </c>
      <c r="AQ368" s="6">
        <f t="shared" ref="AQ368" si="6368">(B368-B367)/B367</f>
        <v>1.0043041024541989E-2</v>
      </c>
      <c r="AR368" s="6">
        <f t="shared" ref="AR368" si="6369">(E368-E367)/E367</f>
        <v>3.6984761755403956E-3</v>
      </c>
      <c r="AS368" s="6">
        <f t="shared" ref="AS368" si="6370">(G368-G367)/G367</f>
        <v>-1.726442840227646E-2</v>
      </c>
      <c r="AT368" s="6">
        <f t="shared" ref="AT368" si="6371">(H368-H367)/H367</f>
        <v>-1.048951048951049E-2</v>
      </c>
      <c r="AU368" s="6">
        <f t="shared" ref="AU368" si="6372">(J368-J367)/J367</f>
        <v>-6.8181818181818177E-2</v>
      </c>
      <c r="AV368" s="6">
        <f t="shared" ref="AV368" si="6373">(M368-M367)/M367</f>
        <v>-1.7493977806736959E-2</v>
      </c>
      <c r="AW368" s="6">
        <f t="shared" ref="AW368" si="6374">(N368-N367)/N367</f>
        <v>8.1826257752711917E-3</v>
      </c>
      <c r="AX368" s="6">
        <f t="shared" ref="AX368" si="6375">(O368-O367)/O367</f>
        <v>3.3686236766121268E-3</v>
      </c>
      <c r="AZ368" s="2">
        <f t="shared" ref="AZ368" si="6376">E368/B368</f>
        <v>6.1726246855960704E-2</v>
      </c>
      <c r="BA368" s="17">
        <f t="shared" ref="BA368" si="6377">AF368/AE368</f>
        <v>2.2875156609950289E-2</v>
      </c>
      <c r="BB368" s="2">
        <f t="shared" ref="BB368" si="6378">H368/E368</f>
        <v>5.5272717803153603E-3</v>
      </c>
      <c r="BC368" s="2">
        <f t="shared" ref="BC368" si="6379">(H368-J368)/E368</f>
        <v>4.7265009570187887E-3</v>
      </c>
      <c r="BD368" s="2">
        <f t="shared" ref="BD368" si="6380">J368/E368</f>
        <v>8.0077082329657167E-4</v>
      </c>
      <c r="BE368" s="2">
        <f t="shared" ref="BE368" si="6381">M368/E368</f>
        <v>0.16197705759039596</v>
      </c>
      <c r="BF368" s="2">
        <f t="shared" ref="BF368" si="6382">N368/E368</f>
        <v>0.80534758661996586</v>
      </c>
      <c r="BG368" s="2">
        <f t="shared" ref="BG368" si="6383">O368/E368</f>
        <v>2.7148084009322795E-2</v>
      </c>
      <c r="BH368" s="2">
        <f t="shared" ref="BH368" si="6384">I368/G368</f>
        <v>2.821718683197948E-2</v>
      </c>
      <c r="BI368" s="2">
        <f t="shared" ref="BI368" si="6385">J368/G368</f>
        <v>4.7805977690543741E-3</v>
      </c>
      <c r="BJ368" s="2">
        <f t="shared" ref="BJ368" si="6386">M368/G368</f>
        <v>0.96700221539896614</v>
      </c>
    </row>
    <row r="369" spans="1:62" ht="15.6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ref="Q369" si="6387">H369+L369</f>
        <v>813</v>
      </c>
      <c r="R369">
        <f t="shared" ref="R369" si="6388">Q369+N369+O369</f>
        <v>129825</v>
      </c>
      <c r="Z369">
        <f t="shared" ref="Z369" si="6389">N369</f>
        <v>124825</v>
      </c>
      <c r="AA369">
        <f t="shared" ref="AA369" si="6390">M369</f>
        <v>24316</v>
      </c>
      <c r="AB369">
        <f t="shared" ref="AB369" si="6391">H369</f>
        <v>813</v>
      </c>
      <c r="AC369">
        <f t="shared" ref="AC369" si="6392">O369</f>
        <v>4187</v>
      </c>
      <c r="AE369" s="3">
        <f t="shared" ref="AE369" si="6393">B369-B368</f>
        <v>25171</v>
      </c>
      <c r="AF369" s="3">
        <f t="shared" ref="AF369" si="6394">E369-E368</f>
        <v>539</v>
      </c>
      <c r="AG369" s="3">
        <f t="shared" ref="AG369" si="6395">G369-G368</f>
        <v>-600</v>
      </c>
      <c r="AH369" s="3">
        <f t="shared" ref="AH369" si="6396">H369-H368</f>
        <v>-36</v>
      </c>
      <c r="AI369" s="3">
        <f t="shared" ref="AI369" si="6397">J369-J368</f>
        <v>-6</v>
      </c>
      <c r="AJ369" s="3">
        <f t="shared" ref="AJ369" si="6398">M369-M368</f>
        <v>-564</v>
      </c>
      <c r="AK369" s="3">
        <f t="shared" ref="AK369" si="6399">N369-N368</f>
        <v>1122</v>
      </c>
      <c r="AL369" s="3">
        <f t="shared" ref="AL369" si="6400">O369-O368</f>
        <v>17</v>
      </c>
      <c r="AM369" s="3"/>
      <c r="AN369" s="3">
        <f t="shared" ref="AN369" si="6401">AE369-AF369</f>
        <v>24632</v>
      </c>
      <c r="AO369" s="3">
        <f t="shared" ref="AO369" si="6402">AF369</f>
        <v>539</v>
      </c>
      <c r="AQ369" s="6">
        <f t="shared" ref="AQ369" si="6403">(B369-B368)/B368</f>
        <v>1.0115176622774358E-2</v>
      </c>
      <c r="AR369" s="6">
        <f t="shared" ref="AR369" si="6404">(E369-E368)/E368</f>
        <v>3.5090688923321311E-3</v>
      </c>
      <c r="AS369" s="6">
        <f t="shared" ref="AS369" si="6405">(G369-G368)/G368</f>
        <v>-2.3319989117338413E-2</v>
      </c>
      <c r="AT369" s="6">
        <f t="shared" ref="AT369" si="6406">(H369-H368)/H368</f>
        <v>-4.2402826855123678E-2</v>
      </c>
      <c r="AU369" s="6">
        <f t="shared" ref="AU369" si="6407">(J369-J368)/J368</f>
        <v>-4.878048780487805E-2</v>
      </c>
      <c r="AV369" s="6">
        <f t="shared" ref="AV369" si="6408">(M369-M368)/M368</f>
        <v>-2.2668810289389066E-2</v>
      </c>
      <c r="AW369" s="6">
        <f t="shared" ref="AW369" si="6409">(N369-N368)/N368</f>
        <v>9.0701114766820537E-3</v>
      </c>
      <c r="AX369" s="6">
        <f t="shared" ref="AX369" si="6410">(O369-O368)/O368</f>
        <v>4.0767386091127098E-3</v>
      </c>
      <c r="AZ369" s="2">
        <f t="shared" ref="AZ369" si="6411">E369/B369</f>
        <v>6.1322559983450098E-2</v>
      </c>
      <c r="BA369" s="17">
        <f t="shared" ref="BA369" si="6412">AF369/AE369</f>
        <v>2.141353144491677E-2</v>
      </c>
      <c r="BB369" s="2">
        <f t="shared" ref="BB369" si="6413">H369/E369</f>
        <v>5.2743916284440865E-3</v>
      </c>
      <c r="BC369" s="2">
        <f t="shared" ref="BC369" si="6414">(H369-J369)/E369</f>
        <v>4.515346338741801E-3</v>
      </c>
      <c r="BD369" s="2">
        <f t="shared" ref="BD369" si="6415">J369/E369</f>
        <v>7.5904528970228557E-4</v>
      </c>
      <c r="BE369" s="2">
        <f t="shared" ref="BE369" si="6416">M369/E369</f>
        <v>0.15775166892650236</v>
      </c>
      <c r="BF369" s="2">
        <f t="shared" ref="BF369" si="6417">N369/E369</f>
        <v>0.80981049818023754</v>
      </c>
      <c r="BG369" s="2">
        <f t="shared" ref="BG369" si="6418">O369/E369</f>
        <v>2.7163441264815982E-2</v>
      </c>
      <c r="BH369" s="2">
        <f t="shared" ref="BH369" si="6419">I369/G369</f>
        <v>2.7697083051454494E-2</v>
      </c>
      <c r="BI369" s="2">
        <f t="shared" ref="BI369" si="6420">J369/G369</f>
        <v>4.6559751681324365E-3</v>
      </c>
      <c r="BJ369" s="2">
        <f t="shared" ref="BJ369" si="6421">M369/G369</f>
        <v>0.96764694178041311</v>
      </c>
    </row>
    <row r="370" spans="1:62" ht="15.6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ref="Q370" si="6422">H370+L370</f>
        <v>794</v>
      </c>
      <c r="R370">
        <f t="shared" ref="R370" si="6423">Q370+N370+O370</f>
        <v>130950</v>
      </c>
      <c r="Z370">
        <f t="shared" ref="Z370" si="6424">N370</f>
        <v>125955</v>
      </c>
      <c r="AA370">
        <f t="shared" ref="AA370" si="6425">M370</f>
        <v>23751</v>
      </c>
      <c r="AB370">
        <f t="shared" ref="AB370" si="6426">H370</f>
        <v>794</v>
      </c>
      <c r="AC370">
        <f t="shared" ref="AC370" si="6427">O370</f>
        <v>4201</v>
      </c>
      <c r="AE370" s="3">
        <f t="shared" ref="AE370" si="6428">B370-B369</f>
        <v>26837</v>
      </c>
      <c r="AF370" s="3">
        <f t="shared" ref="AF370" si="6429">E370-E369</f>
        <v>560</v>
      </c>
      <c r="AG370" s="3">
        <f t="shared" ref="AG370" si="6430">G370-G369</f>
        <v>-584</v>
      </c>
      <c r="AH370" s="3">
        <f t="shared" ref="AH370" si="6431">H370-H369</f>
        <v>-19</v>
      </c>
      <c r="AI370" s="3">
        <f t="shared" ref="AI370" si="6432">J370-J369</f>
        <v>1</v>
      </c>
      <c r="AJ370" s="3">
        <f t="shared" ref="AJ370" si="6433">M370-M369</f>
        <v>-565</v>
      </c>
      <c r="AK370" s="3">
        <f t="shared" ref="AK370" si="6434">N370-N369</f>
        <v>1130</v>
      </c>
      <c r="AL370" s="3">
        <f t="shared" ref="AL370" si="6435">O370-O369</f>
        <v>14</v>
      </c>
      <c r="AM370" s="3"/>
      <c r="AN370" s="3">
        <f t="shared" ref="AN370" si="6436">AE370-AF370</f>
        <v>26277</v>
      </c>
      <c r="AO370" s="3">
        <f t="shared" ref="AO370" si="6437">AF370</f>
        <v>560</v>
      </c>
      <c r="AQ370" s="6">
        <f t="shared" ref="AQ370" si="6438">(B370-B369)/B369</f>
        <v>1.0676676174903824E-2</v>
      </c>
      <c r="AR370" s="6">
        <f t="shared" ref="AR370" si="6439">(E370-E369)/E369</f>
        <v>3.6330372840451277E-3</v>
      </c>
      <c r="AS370" s="6">
        <f t="shared" ref="AS370" si="6440">(G370-G369)/G369</f>
        <v>-2.3240081181105494E-2</v>
      </c>
      <c r="AT370" s="6">
        <f t="shared" ref="AT370" si="6441">(H370-H369)/H369</f>
        <v>-2.3370233702337023E-2</v>
      </c>
      <c r="AU370" s="6">
        <f t="shared" ref="AU370" si="6442">(J370-J369)/J369</f>
        <v>8.5470085470085479E-3</v>
      </c>
      <c r="AV370" s="6">
        <f t="shared" ref="AV370" si="6443">(M370-M369)/M369</f>
        <v>-2.3235729560783024E-2</v>
      </c>
      <c r="AW370" s="6">
        <f t="shared" ref="AW370" si="6444">(N370-N369)/N369</f>
        <v>9.0526737432405375E-3</v>
      </c>
      <c r="AX370" s="6">
        <f t="shared" ref="AX370" si="6445">(O370-O369)/O369</f>
        <v>3.3436828278003345E-3</v>
      </c>
      <c r="AZ370" s="2">
        <f t="shared" ref="AZ370" si="6446">E370/B370</f>
        <v>6.0895188917540886E-2</v>
      </c>
      <c r="BA370" s="17">
        <f t="shared" ref="BA370" si="6447">AF370/AE370</f>
        <v>2.0866713865186123E-2</v>
      </c>
      <c r="BB370" s="2">
        <f t="shared" ref="BB370" si="6448">H370/E370</f>
        <v>5.1324813672826933E-3</v>
      </c>
      <c r="BC370" s="2">
        <f t="shared" ref="BC370" si="6449">(H370-J370)/E370</f>
        <v>4.369719652749497E-3</v>
      </c>
      <c r="BD370" s="2">
        <f t="shared" ref="BD370" si="6450">J370/E370</f>
        <v>7.6276171453319632E-4</v>
      </c>
      <c r="BE370" s="2">
        <f t="shared" ref="BE370" si="6451">M370/E370</f>
        <v>0.1535284193379487</v>
      </c>
      <c r="BF370" s="2">
        <f t="shared" ref="BF370" si="6452">N370/E370</f>
        <v>0.81418348944092156</v>
      </c>
      <c r="BG370" s="2">
        <f t="shared" ref="BG370" si="6453">O370/E370</f>
        <v>2.7155609853847098E-2</v>
      </c>
      <c r="BH370" s="2">
        <f t="shared" ref="BH370" si="6454">I370/G370</f>
        <v>2.7541250763903034E-2</v>
      </c>
      <c r="BI370" s="2">
        <f t="shared" ref="BI370" si="6455">J370/G370</f>
        <v>4.8074964351191686E-3</v>
      </c>
      <c r="BJ370" s="2">
        <f t="shared" ref="BJ370" si="6456">M370/G370</f>
        <v>0.96765125280097775</v>
      </c>
    </row>
    <row r="371" spans="1:62" ht="15.6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ref="Q371" si="6457">H371+L371</f>
        <v>790</v>
      </c>
      <c r="R371">
        <f t="shared" ref="R371" si="6458">Q371+N371+O371</f>
        <v>133332</v>
      </c>
      <c r="Z371">
        <f t="shared" ref="Z371" si="6459">N371</f>
        <v>128329</v>
      </c>
      <c r="AA371">
        <f t="shared" ref="AA371" si="6460">M371</f>
        <v>21888</v>
      </c>
      <c r="AB371">
        <f t="shared" ref="AB371" si="6461">H371</f>
        <v>790</v>
      </c>
      <c r="AC371">
        <f t="shared" ref="AC371" si="6462">O371</f>
        <v>4213</v>
      </c>
      <c r="AE371" s="3">
        <f t="shared" ref="AE371" si="6463">B371-B370</f>
        <v>23161</v>
      </c>
      <c r="AF371" s="3">
        <f t="shared" ref="AF371" si="6464">E371-E370</f>
        <v>519</v>
      </c>
      <c r="AG371" s="3">
        <f t="shared" ref="AG371" si="6465">G371-G370</f>
        <v>-1867</v>
      </c>
      <c r="AH371" s="3">
        <f t="shared" ref="AH371" si="6466">H371-H370</f>
        <v>-4</v>
      </c>
      <c r="AI371" s="3">
        <f t="shared" ref="AI371" si="6467">J371-J370</f>
        <v>2</v>
      </c>
      <c r="AJ371" s="3">
        <f t="shared" ref="AJ371" si="6468">M371-M370</f>
        <v>-1863</v>
      </c>
      <c r="AK371" s="3">
        <f t="shared" ref="AK371" si="6469">N371-N370</f>
        <v>2374</v>
      </c>
      <c r="AL371" s="3">
        <f t="shared" ref="AL371" si="6470">O371-O370</f>
        <v>12</v>
      </c>
      <c r="AM371" s="3"/>
      <c r="AN371" s="3">
        <f t="shared" ref="AN371" si="6471">AE371-AF371</f>
        <v>22642</v>
      </c>
      <c r="AO371" s="3">
        <f t="shared" ref="AO371" si="6472">AF371</f>
        <v>519</v>
      </c>
      <c r="AQ371" s="6">
        <f t="shared" ref="AQ371" si="6473">(B371-B370)/B370</f>
        <v>9.1168995062679906E-3</v>
      </c>
      <c r="AR371" s="6">
        <f t="shared" ref="AR371" si="6474">(E371-E370)/E370</f>
        <v>3.3548587274807532E-3</v>
      </c>
      <c r="AS371" s="6">
        <f t="shared" ref="AS371" si="6475">(G371-G370)/G370</f>
        <v>-7.6064371562436339E-2</v>
      </c>
      <c r="AT371" s="6">
        <f t="shared" ref="AT371" si="6476">(H371-H370)/H370</f>
        <v>-5.0377833753148613E-3</v>
      </c>
      <c r="AU371" s="6">
        <f t="shared" ref="AU371" si="6477">(J371-J370)/J370</f>
        <v>1.6949152542372881E-2</v>
      </c>
      <c r="AV371" s="6">
        <f t="shared" ref="AV371" si="6478">(M371-M370)/M370</f>
        <v>-7.8438802576733607E-2</v>
      </c>
      <c r="AW371" s="6">
        <f t="shared" ref="AW371" si="6479">(N371-N370)/N370</f>
        <v>1.8848001270294946E-2</v>
      </c>
      <c r="AX371" s="6">
        <f t="shared" ref="AX371" si="6480">(O371-O370)/O370</f>
        <v>2.8564627469650082E-3</v>
      </c>
      <c r="AZ371" s="2">
        <f t="shared" ref="AZ371" si="6481">E371/B371</f>
        <v>6.0547478397633338E-2</v>
      </c>
      <c r="BA371" s="17">
        <f t="shared" ref="BA371" si="6482">AF371/AE371</f>
        <v>2.2408358879150297E-2</v>
      </c>
      <c r="BB371" s="2">
        <f t="shared" ref="BB371" si="6483">H371/E371</f>
        <v>5.0895503156809692E-3</v>
      </c>
      <c r="BC371" s="2">
        <f t="shared" ref="BC371" si="6484">(H371-J371)/E371</f>
        <v>4.3164540651977838E-3</v>
      </c>
      <c r="BD371" s="2">
        <f t="shared" ref="BD371" si="6485">J371/E371</f>
        <v>7.7309625048318511E-4</v>
      </c>
      <c r="BE371" s="2">
        <f t="shared" ref="BE371" si="6486">M371/E371</f>
        <v>0.14101275608813296</v>
      </c>
      <c r="BF371" s="2">
        <f t="shared" ref="BF371" si="6487">N371/E371</f>
        <v>0.82675557273547229</v>
      </c>
      <c r="BG371" s="2">
        <f t="shared" ref="BG371" si="6488">O371/E371</f>
        <v>2.7142120860713825E-2</v>
      </c>
      <c r="BH371" s="2">
        <f t="shared" ref="BH371" si="6489">I371/G371</f>
        <v>2.9544051503659935E-2</v>
      </c>
      <c r="BI371" s="2">
        <f t="shared" ref="BI371" si="6490">J371/G371</f>
        <v>5.2914719111032717E-3</v>
      </c>
      <c r="BJ371" s="2">
        <f t="shared" ref="BJ371" si="6491">M371/G371</f>
        <v>0.96516447658523674</v>
      </c>
    </row>
    <row r="372" spans="1:62" ht="15.6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ref="Q372" si="6492">H372+L372</f>
        <v>783</v>
      </c>
      <c r="R372">
        <f t="shared" ref="R372" si="6493">Q372+N372+O372</f>
        <v>136868</v>
      </c>
      <c r="Z372">
        <f t="shared" ref="Z372" si="6494">N372</f>
        <v>131862</v>
      </c>
      <c r="AA372">
        <f t="shared" ref="AA372" si="6495">M372</f>
        <v>18944</v>
      </c>
      <c r="AB372">
        <f t="shared" ref="AB372" si="6496">H372</f>
        <v>783</v>
      </c>
      <c r="AC372">
        <f t="shared" ref="AC372" si="6497">O372</f>
        <v>4223</v>
      </c>
      <c r="AE372" s="3">
        <f t="shared" ref="AE372" si="6498">B372-B371</f>
        <v>26236</v>
      </c>
      <c r="AF372" s="3">
        <f t="shared" ref="AF372" si="6499">E372-E371</f>
        <v>592</v>
      </c>
      <c r="AG372" s="3">
        <f t="shared" ref="AG372" si="6500">G372-G371</f>
        <v>-2951</v>
      </c>
      <c r="AH372" s="3">
        <f t="shared" ref="AH372" si="6501">H372-H371</f>
        <v>-7</v>
      </c>
      <c r="AI372" s="3">
        <f t="shared" ref="AI372" si="6502">J372-J371</f>
        <v>1</v>
      </c>
      <c r="AJ372" s="3">
        <f t="shared" ref="AJ372" si="6503">M372-M371</f>
        <v>-2944</v>
      </c>
      <c r="AK372" s="3">
        <f t="shared" ref="AK372" si="6504">N372-N371</f>
        <v>3533</v>
      </c>
      <c r="AL372" s="3">
        <f t="shared" ref="AL372" si="6505">O372-O371</f>
        <v>10</v>
      </c>
      <c r="AM372" s="3"/>
      <c r="AN372" s="3">
        <f t="shared" ref="AN372" si="6506">AE372-AF372</f>
        <v>25644</v>
      </c>
      <c r="AO372" s="3">
        <f t="shared" ref="AO372" si="6507">AF372</f>
        <v>592</v>
      </c>
      <c r="AQ372" s="6">
        <f t="shared" ref="AQ372" si="6508">(B372-B371)/B371</f>
        <v>1.0234013936608093E-2</v>
      </c>
      <c r="AR372" s="6">
        <f t="shared" ref="AR372" si="6509">(E372-E371)/E371</f>
        <v>3.8139415023837136E-3</v>
      </c>
      <c r="AS372" s="6">
        <f t="shared" ref="AS372" si="6510">(G372-G371)/G371</f>
        <v>-0.13012611341388131</v>
      </c>
      <c r="AT372" s="6">
        <f t="shared" ref="AT372" si="6511">(H372-H371)/H371</f>
        <v>-8.8607594936708865E-3</v>
      </c>
      <c r="AU372" s="6">
        <f t="shared" ref="AU372" si="6512">(J372-J371)/J371</f>
        <v>8.3333333333333332E-3</v>
      </c>
      <c r="AV372" s="6">
        <f t="shared" ref="AV372" si="6513">(M372-M371)/M371</f>
        <v>-0.13450292397660818</v>
      </c>
      <c r="AW372" s="6">
        <f t="shared" ref="AW372" si="6514">(N372-N371)/N371</f>
        <v>2.7530799741289965E-2</v>
      </c>
      <c r="AX372" s="6">
        <f t="shared" ref="AX372" si="6515">(O372-O371)/O371</f>
        <v>2.3736055067647755E-3</v>
      </c>
      <c r="AZ372" s="2">
        <f t="shared" ref="AZ372" si="6516">E372/B372</f>
        <v>6.0162697058201188E-2</v>
      </c>
      <c r="BA372" s="17">
        <f t="shared" ref="BA372" si="6517">AF372/AE372</f>
        <v>2.2564415307211465E-2</v>
      </c>
      <c r="BB372" s="2">
        <f t="shared" ref="BB372" si="6518">H372/E372</f>
        <v>5.0252868841937724E-3</v>
      </c>
      <c r="BC372" s="2">
        <f t="shared" ref="BC372" si="6519">(H372-J372)/E372</f>
        <v>4.2487099838266632E-3</v>
      </c>
      <c r="BD372" s="2">
        <f t="shared" ref="BD372" si="6520">J372/E372</f>
        <v>7.7657690036710906E-4</v>
      </c>
      <c r="BE372" s="2">
        <f t="shared" ref="BE372" si="6521">M372/E372</f>
        <v>0.12158241983929351</v>
      </c>
      <c r="BF372" s="2">
        <f t="shared" ref="BF372" si="6522">N372/E372</f>
        <v>0.84628911765460935</v>
      </c>
      <c r="BG372" s="2">
        <f t="shared" ref="BG372" si="6523">O372/E372</f>
        <v>2.7103175621903321E-2</v>
      </c>
      <c r="BH372" s="2">
        <f t="shared" ref="BH372" si="6524">I372/G372</f>
        <v>3.3558067623054695E-2</v>
      </c>
      <c r="BI372" s="2">
        <f t="shared" ref="BI372" si="6525">J372/G372</f>
        <v>6.1337253510417196E-3</v>
      </c>
      <c r="BJ372" s="2">
        <f t="shared" ref="BJ372" si="6526">M372/G372</f>
        <v>0.96030820702590358</v>
      </c>
    </row>
    <row r="373" spans="1:62" ht="15.6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ref="Q373" si="6527">H373+L373</f>
        <v>780</v>
      </c>
      <c r="R373">
        <f t="shared" ref="R373" si="6528">Q373+N373+O373</f>
        <v>140448</v>
      </c>
      <c r="Z373">
        <f t="shared" ref="Z373" si="6529">N373</f>
        <v>135433</v>
      </c>
      <c r="AA373">
        <f t="shared" ref="AA373" si="6530">M373</f>
        <v>15940</v>
      </c>
      <c r="AB373">
        <f t="shared" ref="AB373" si="6531">H373</f>
        <v>780</v>
      </c>
      <c r="AC373">
        <f t="shared" ref="AC373" si="6532">O373</f>
        <v>4235</v>
      </c>
      <c r="AE373" s="3">
        <f t="shared" ref="AE373" si="6533">B373-B372</f>
        <v>22141</v>
      </c>
      <c r="AF373" s="3">
        <f t="shared" ref="AF373" si="6534">E373-E372</f>
        <v>576</v>
      </c>
      <c r="AG373" s="3">
        <f t="shared" ref="AG373" si="6535">G373-G372</f>
        <v>-3007</v>
      </c>
      <c r="AH373" s="3">
        <f t="shared" ref="AH373" si="6536">H373-H372</f>
        <v>-3</v>
      </c>
      <c r="AI373" s="3">
        <f t="shared" ref="AI373" si="6537">J373-J372</f>
        <v>2</v>
      </c>
      <c r="AJ373" s="3">
        <f t="shared" ref="AJ373" si="6538">M373-M372</f>
        <v>-3004</v>
      </c>
      <c r="AK373" s="3">
        <f t="shared" ref="AK373" si="6539">N373-N372</f>
        <v>3571</v>
      </c>
      <c r="AL373" s="3">
        <f t="shared" ref="AL373" si="6540">O373-O372</f>
        <v>12</v>
      </c>
      <c r="AM373" s="3"/>
      <c r="AN373" s="3">
        <f t="shared" ref="AN373" si="6541">AE373-AF373</f>
        <v>21565</v>
      </c>
      <c r="AO373" s="3">
        <f t="shared" ref="AO373" si="6542">AF373</f>
        <v>576</v>
      </c>
      <c r="AQ373" s="6">
        <f t="shared" ref="AQ373" si="6543">(B373-B372)/B372</f>
        <v>8.5491635789646022E-3</v>
      </c>
      <c r="AR373" s="6">
        <f t="shared" ref="AR373" si="6544">(E373-E372)/E372</f>
        <v>3.6967627653839243E-3</v>
      </c>
      <c r="AS373" s="6">
        <f t="shared" ref="AS373" si="6545">(G373-G372)/G372</f>
        <v>-0.15243067876514421</v>
      </c>
      <c r="AT373" s="6">
        <f t="shared" ref="AT373" si="6546">(H373-H372)/H372</f>
        <v>-3.8314176245210726E-3</v>
      </c>
      <c r="AU373" s="6">
        <f t="shared" ref="AU373" si="6547">(J373-J372)/J372</f>
        <v>1.6528925619834711E-2</v>
      </c>
      <c r="AV373" s="6">
        <f t="shared" ref="AV373" si="6548">(M373-M372)/M372</f>
        <v>-0.15857263513513514</v>
      </c>
      <c r="AW373" s="6">
        <f t="shared" ref="AW373" si="6549">(N373-N372)/N372</f>
        <v>2.7081342615764968E-2</v>
      </c>
      <c r="AX373" s="6">
        <f t="shared" ref="AX373" si="6550">(O373-O372)/O372</f>
        <v>2.8415818138763913E-3</v>
      </c>
      <c r="AZ373" s="2">
        <f t="shared" ref="AZ373" si="6551">E373/B373</f>
        <v>5.9873238169438188E-2</v>
      </c>
      <c r="BA373" s="17">
        <f t="shared" ref="BA373" si="6552">AF373/AE373</f>
        <v>2.6015085136172712E-2</v>
      </c>
      <c r="BB373" s="2">
        <f t="shared" ref="BB373" si="6553">H373/E373</f>
        <v>4.9875949561347414E-3</v>
      </c>
      <c r="BC373" s="2">
        <f t="shared" ref="BC373" si="6554">(H373-J373)/E373</f>
        <v>4.20108959766734E-3</v>
      </c>
      <c r="BD373" s="2">
        <f t="shared" ref="BD373" si="6555">J373/E373</f>
        <v>7.8650535846740155E-4</v>
      </c>
      <c r="BE373" s="2">
        <f t="shared" ref="BE373" si="6556">M373/E373</f>
        <v>0.10192597897536895</v>
      </c>
      <c r="BF373" s="2">
        <f t="shared" ref="BF373" si="6557">N373/E373</f>
        <v>0.86600634319768777</v>
      </c>
      <c r="BG373" s="2">
        <f t="shared" ref="BG373" si="6558">O373/E373</f>
        <v>2.7080082870808504E-2</v>
      </c>
      <c r="BH373" s="2">
        <f t="shared" ref="BH373" si="6559">I373/G373</f>
        <v>3.9294258373205743E-2</v>
      </c>
      <c r="BI373" s="2">
        <f t="shared" ref="BI373" si="6560">J373/G373</f>
        <v>7.3564593301435411E-3</v>
      </c>
      <c r="BJ373" s="2">
        <f t="shared" ref="BJ373" si="6561">M373/G373</f>
        <v>0.95334928229665072</v>
      </c>
    </row>
    <row r="374" spans="1:62" ht="15.6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ref="Q374" si="6562">H374+L374</f>
        <v>789</v>
      </c>
      <c r="R374">
        <f t="shared" ref="R374" si="6563">Q374+N374+O374</f>
        <v>142293</v>
      </c>
      <c r="Z374">
        <f t="shared" ref="Z374" si="6564">N374</f>
        <v>137250</v>
      </c>
      <c r="AA374">
        <f t="shared" ref="AA374" si="6565">M374</f>
        <v>14610</v>
      </c>
      <c r="AB374">
        <f t="shared" ref="AB374" si="6566">H374</f>
        <v>789</v>
      </c>
      <c r="AC374">
        <f t="shared" ref="AC374" si="6567">O374</f>
        <v>4254</v>
      </c>
      <c r="AE374" s="3">
        <f t="shared" ref="AE374" si="6568">B374-B373</f>
        <v>19196</v>
      </c>
      <c r="AF374" s="3">
        <f t="shared" ref="AF374" si="6569">E374-E373</f>
        <v>515</v>
      </c>
      <c r="AG374" s="3">
        <f t="shared" ref="AG374" si="6570">G374-G373</f>
        <v>-1321</v>
      </c>
      <c r="AH374" s="3">
        <f t="shared" ref="AH374" si="6571">H374-H373</f>
        <v>9</v>
      </c>
      <c r="AI374" s="3">
        <f t="shared" ref="AI374" si="6572">J374-J373</f>
        <v>-3</v>
      </c>
      <c r="AJ374" s="3">
        <f t="shared" ref="AJ374" si="6573">M374-M373</f>
        <v>-1330</v>
      </c>
      <c r="AK374" s="3">
        <f t="shared" ref="AK374" si="6574">N374-N373</f>
        <v>1817</v>
      </c>
      <c r="AL374" s="3">
        <f t="shared" ref="AL374" si="6575">O374-O373</f>
        <v>19</v>
      </c>
      <c r="AM374" s="3"/>
      <c r="AN374" s="3">
        <f t="shared" ref="AN374" si="6576">AE374-AF374</f>
        <v>18681</v>
      </c>
      <c r="AO374" s="3">
        <f t="shared" ref="AO374" si="6577">AF374</f>
        <v>515</v>
      </c>
      <c r="AQ374" s="6">
        <f t="shared" ref="AQ374" si="6578">(B374-B373)/B373</f>
        <v>7.3491999379782045E-3</v>
      </c>
      <c r="AR374" s="6">
        <f t="shared" ref="AR374" si="6579">(E374-E373)/E373</f>
        <v>3.2930915415505025E-3</v>
      </c>
      <c r="AS374" s="6">
        <f t="shared" ref="AS374" si="6580">(G374-G373)/G373</f>
        <v>-7.9007177033492818E-2</v>
      </c>
      <c r="AT374" s="6">
        <f t="shared" ref="AT374" si="6581">(H374-H373)/H373</f>
        <v>1.1538461538461539E-2</v>
      </c>
      <c r="AU374" s="6">
        <f t="shared" ref="AU374" si="6582">(J374-J373)/J373</f>
        <v>-2.4390243902439025E-2</v>
      </c>
      <c r="AV374" s="6">
        <f t="shared" ref="AV374" si="6583">(M374-M373)/M373</f>
        <v>-8.3437892095357596E-2</v>
      </c>
      <c r="AW374" s="6">
        <f t="shared" ref="AW374" si="6584">(N374-N373)/N373</f>
        <v>1.3416227950351835E-2</v>
      </c>
      <c r="AX374" s="6">
        <f t="shared" ref="AX374" si="6585">(O374-O373)/O373</f>
        <v>4.4864226682408501E-3</v>
      </c>
      <c r="AZ374" s="2">
        <f t="shared" ref="AZ374" si="6586">E374/B374</f>
        <v>5.963215757486847E-2</v>
      </c>
      <c r="BA374" s="17">
        <f t="shared" ref="BA374" si="6587">AF374/AE374</f>
        <v>2.6828505938737236E-2</v>
      </c>
      <c r="BB374" s="2">
        <f t="shared" ref="BB374" si="6588">H374/E374</f>
        <v>5.0285845394925531E-3</v>
      </c>
      <c r="BC374" s="2">
        <f t="shared" ref="BC374" si="6589">(H374-J374)/E374</f>
        <v>4.2637808072503395E-3</v>
      </c>
      <c r="BD374" s="2">
        <f t="shared" ref="BD374" si="6590">J374/E374</f>
        <v>7.6480373224221336E-4</v>
      </c>
      <c r="BE374" s="2">
        <f t="shared" ref="BE374" si="6591">M374/E374</f>
        <v>9.3114854400489472E-2</v>
      </c>
      <c r="BF374" s="2">
        <f t="shared" ref="BF374" si="6592">N374/E374</f>
        <v>0.87474426875203148</v>
      </c>
      <c r="BG374" s="2">
        <f t="shared" ref="BG374" si="6593">O374/E374</f>
        <v>2.7112292307986462E-2</v>
      </c>
      <c r="BH374" s="2">
        <f t="shared" ref="BH374" si="6594">I374/G374</f>
        <v>4.3444379505162674E-2</v>
      </c>
      <c r="BI374" s="2">
        <f t="shared" ref="BI374" si="6595">J374/G374</f>
        <v>7.7927138125852332E-3</v>
      </c>
      <c r="BJ374" s="2">
        <f t="shared" ref="BJ374" si="6596">M374/G374</f>
        <v>0.94876290668225205</v>
      </c>
    </row>
    <row r="375" spans="1:62" ht="15.6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ref="Q375" si="6597">H375+L375</f>
        <v>777</v>
      </c>
      <c r="R375">
        <f t="shared" ref="R375" si="6598">Q375+N375+O375</f>
        <v>144073</v>
      </c>
      <c r="Z375">
        <f t="shared" ref="Z375" si="6599">N375</f>
        <v>139024</v>
      </c>
      <c r="AA375">
        <f t="shared" ref="AA375" si="6600">M375</f>
        <v>13425</v>
      </c>
      <c r="AB375">
        <f t="shared" ref="AB375" si="6601">H375</f>
        <v>777</v>
      </c>
      <c r="AC375">
        <f t="shared" ref="AC375" si="6602">O375</f>
        <v>4272</v>
      </c>
      <c r="AE375" s="3">
        <f t="shared" ref="AE375" si="6603">B375-B374</f>
        <v>22842</v>
      </c>
      <c r="AF375" s="3">
        <f t="shared" ref="AF375" si="6604">E375-E374</f>
        <v>595</v>
      </c>
      <c r="AG375" s="3">
        <f t="shared" ref="AG375" si="6605">G375-G374</f>
        <v>-1197</v>
      </c>
      <c r="AH375" s="3">
        <f t="shared" ref="AH375" si="6606">H375-H374</f>
        <v>-12</v>
      </c>
      <c r="AI375" s="3">
        <f t="shared" ref="AI375" si="6607">J375-J374</f>
        <v>-8</v>
      </c>
      <c r="AJ375" s="3">
        <f t="shared" ref="AJ375" si="6608">M375-M374</f>
        <v>-1185</v>
      </c>
      <c r="AK375" s="3">
        <f t="shared" ref="AK375" si="6609">N375-N374</f>
        <v>1774</v>
      </c>
      <c r="AL375" s="3">
        <f t="shared" ref="AL375" si="6610">O375-O374</f>
        <v>18</v>
      </c>
      <c r="AM375" s="3"/>
      <c r="AN375" s="3">
        <f t="shared" ref="AN375" si="6611">AE375-AF375</f>
        <v>22247</v>
      </c>
      <c r="AO375" s="3">
        <f t="shared" ref="AO375" si="6612">AF375</f>
        <v>595</v>
      </c>
      <c r="AQ375" s="6">
        <f t="shared" ref="AQ375" si="6613">(B375-B374)/B374</f>
        <v>8.6812727820701052E-3</v>
      </c>
      <c r="AR375" s="6">
        <f t="shared" ref="AR375" si="6614">(E375-E374)/E374</f>
        <v>3.7921518390343079E-3</v>
      </c>
      <c r="AS375" s="6">
        <f t="shared" ref="AS375" si="6615">(G375-G374)/G374</f>
        <v>-7.7732320280537698E-2</v>
      </c>
      <c r="AT375" s="6">
        <f t="shared" ref="AT375" si="6616">(H375-H374)/H374</f>
        <v>-1.5209125475285171E-2</v>
      </c>
      <c r="AU375" s="6">
        <f t="shared" ref="AU375" si="6617">(J375-J374)/J374</f>
        <v>-6.6666666666666666E-2</v>
      </c>
      <c r="AV375" s="6">
        <f t="shared" ref="AV375" si="6618">(M375-M374)/M374</f>
        <v>-8.1108829568788496E-2</v>
      </c>
      <c r="AW375" s="6">
        <f t="shared" ref="AW375" si="6619">(N375-N374)/N374</f>
        <v>1.2925318761384336E-2</v>
      </c>
      <c r="AX375" s="6">
        <f t="shared" ref="AX375" si="6620">(O375-O374)/O374</f>
        <v>4.2313117066290554E-3</v>
      </c>
      <c r="AZ375" s="2">
        <f t="shared" ref="AZ375" si="6621">E375/B375</f>
        <v>5.9343117975993426E-2</v>
      </c>
      <c r="BA375" s="17">
        <f t="shared" ref="BA375" si="6622">AF375/AE375</f>
        <v>2.6048507135977585E-2</v>
      </c>
      <c r="BB375" s="2">
        <f t="shared" ref="BB375" si="6623">H375/E375</f>
        <v>4.9333959796314872E-3</v>
      </c>
      <c r="BC375" s="2">
        <f t="shared" ref="BC375" si="6624">(H375-J375)/E375</f>
        <v>4.2222758384233448E-3</v>
      </c>
      <c r="BD375" s="2">
        <f t="shared" ref="BD375" si="6625">J375/E375</f>
        <v>7.1112014120814227E-4</v>
      </c>
      <c r="BE375" s="2">
        <f t="shared" ref="BE375" si="6626">M375/E375</f>
        <v>8.5239177640350994E-2</v>
      </c>
      <c r="BF375" s="2">
        <f t="shared" ref="BF375" si="6627">N375/E375</f>
        <v>0.8827032724225069</v>
      </c>
      <c r="BG375" s="2">
        <f t="shared" ref="BG375" si="6628">O375/E375</f>
        <v>2.7124153957510572E-2</v>
      </c>
      <c r="BH375" s="2">
        <f t="shared" ref="BH375" si="6629">I375/G375</f>
        <v>4.682439093085481E-2</v>
      </c>
      <c r="BI375" s="2">
        <f t="shared" ref="BI375" si="6630">J375/G375</f>
        <v>7.8862132094071266E-3</v>
      </c>
      <c r="BJ375" s="2">
        <f t="shared" ref="BJ375" si="6631">M375/G375</f>
        <v>0.94528939585973804</v>
      </c>
    </row>
    <row r="376" spans="1:62" ht="15.6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ref="Q376" si="6632">H376+L376</f>
        <v>775</v>
      </c>
      <c r="R376">
        <f t="shared" ref="R376" si="6633">Q376+N376+O376</f>
        <v>145287</v>
      </c>
      <c r="Z376">
        <f t="shared" ref="Z376" si="6634">N376</f>
        <v>140225</v>
      </c>
      <c r="AA376">
        <f t="shared" ref="AA376" si="6635">M376</f>
        <v>12906</v>
      </c>
      <c r="AB376">
        <f t="shared" ref="AB376" si="6636">H376</f>
        <v>775</v>
      </c>
      <c r="AC376">
        <f t="shared" ref="AC376" si="6637">O376</f>
        <v>4287</v>
      </c>
      <c r="AE376" s="3">
        <f t="shared" ref="AE376" si="6638">B376-B375</f>
        <v>23994</v>
      </c>
      <c r="AF376" s="3">
        <f t="shared" ref="AF376" si="6639">E376-E375</f>
        <v>695</v>
      </c>
      <c r="AG376" s="3">
        <f t="shared" ref="AG376" si="6640">G376-G375</f>
        <v>-521</v>
      </c>
      <c r="AH376" s="3">
        <f t="shared" ref="AH376" si="6641">H376-H375</f>
        <v>-2</v>
      </c>
      <c r="AI376" s="3">
        <f t="shared" ref="AI376" si="6642">J376-J375</f>
        <v>-4</v>
      </c>
      <c r="AJ376" s="3">
        <f t="shared" ref="AJ376" si="6643">M376-M375</f>
        <v>-519</v>
      </c>
      <c r="AK376" s="3">
        <f t="shared" ref="AK376" si="6644">N376-N375</f>
        <v>1201</v>
      </c>
      <c r="AL376" s="3">
        <f t="shared" ref="AL376" si="6645">O376-O375</f>
        <v>15</v>
      </c>
      <c r="AM376" s="3"/>
      <c r="AN376" s="3">
        <f t="shared" ref="AN376" si="6646">AE376-AF376</f>
        <v>23299</v>
      </c>
      <c r="AO376" s="3">
        <f t="shared" ref="AO376" si="6647">AF376</f>
        <v>695</v>
      </c>
      <c r="AQ376" s="6">
        <f t="shared" ref="AQ376" si="6648">(B376-B375)/B375</f>
        <v>9.0406149456881118E-3</v>
      </c>
      <c r="AR376" s="6">
        <f t="shared" ref="AR376" si="6649">(E376-E375)/E375</f>
        <v>4.4127544476755256E-3</v>
      </c>
      <c r="AS376" s="6">
        <f t="shared" ref="AS376" si="6650">(G376-G375)/G375</f>
        <v>-3.6684973947331362E-2</v>
      </c>
      <c r="AT376" s="6">
        <f t="shared" ref="AT376" si="6651">(H376-H375)/H375</f>
        <v>-2.5740025740025739E-3</v>
      </c>
      <c r="AU376" s="6">
        <f t="shared" ref="AU376" si="6652">(J376-J375)/J375</f>
        <v>-3.5714285714285712E-2</v>
      </c>
      <c r="AV376" s="6">
        <f t="shared" ref="AV376" si="6653">(M376-M375)/M375</f>
        <v>-3.8659217877094969E-2</v>
      </c>
      <c r="AW376" s="6">
        <f t="shared" ref="AW376" si="6654">(N376-N375)/N375</f>
        <v>8.6387961790769935E-3</v>
      </c>
      <c r="AX376" s="6">
        <f t="shared" ref="AX376" si="6655">(O376-O375)/O375</f>
        <v>3.5112359550561797E-3</v>
      </c>
      <c r="AZ376" s="2">
        <f t="shared" ref="AZ376" si="6656">E376/B376</f>
        <v>5.9070946898395343E-2</v>
      </c>
      <c r="BA376" s="17">
        <f t="shared" ref="BA376" si="6657">AF376/AE376</f>
        <v>2.8965574727015088E-2</v>
      </c>
      <c r="BB376" s="2">
        <f t="shared" ref="BB376" si="6658">H376/E376</f>
        <v>4.8990789731530471E-3</v>
      </c>
      <c r="BC376" s="2">
        <f t="shared" ref="BC376" si="6659">(H376-J376)/E376</f>
        <v>4.2163686130233325E-3</v>
      </c>
      <c r="BD376" s="2">
        <f t="shared" ref="BD376" si="6660">J376/E376</f>
        <v>6.82710360129715E-4</v>
      </c>
      <c r="BE376" s="2">
        <f t="shared" ref="BE376" si="6661">M376/E376</f>
        <v>8.1583888035500943E-2</v>
      </c>
      <c r="BF376" s="2">
        <f t="shared" ref="BF376" si="6662">N376/E376</f>
        <v>0.88641722452953042</v>
      </c>
      <c r="BG376" s="2">
        <f t="shared" ref="BG376" si="6663">O376/E376</f>
        <v>2.709980846181563E-2</v>
      </c>
      <c r="BH376" s="2">
        <f t="shared" ref="BH376" si="6664">I376/G376</f>
        <v>4.8753746071193628E-2</v>
      </c>
      <c r="BI376" s="2">
        <f t="shared" ref="BI376" si="6665">J376/G376</f>
        <v>7.894159783641547E-3</v>
      </c>
      <c r="BJ376" s="2">
        <f t="shared" ref="BJ376" si="6666">M376/G376</f>
        <v>0.94335209414516485</v>
      </c>
    </row>
    <row r="377" spans="1:62" ht="15.6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ref="Q377" si="6667">H377+L377</f>
        <v>771</v>
      </c>
      <c r="R377">
        <f t="shared" ref="R377" si="6668">Q377+N377+O377</f>
        <v>146114</v>
      </c>
      <c r="Z377">
        <f t="shared" ref="Z377" si="6669">N377</f>
        <v>141038</v>
      </c>
      <c r="AA377">
        <f t="shared" ref="AA377" si="6670">M377</f>
        <v>12751</v>
      </c>
      <c r="AB377">
        <f t="shared" ref="AB377" si="6671">H377</f>
        <v>771</v>
      </c>
      <c r="AC377">
        <f t="shared" ref="AC377" si="6672">O377</f>
        <v>4305</v>
      </c>
      <c r="AE377" s="3">
        <f t="shared" ref="AE377" si="6673">B377-B376</f>
        <v>23638</v>
      </c>
      <c r="AF377" s="3">
        <f t="shared" ref="AF377" si="6674">E377-E376</f>
        <v>672</v>
      </c>
      <c r="AG377" s="3">
        <f t="shared" ref="AG377" si="6675">G377-G376</f>
        <v>-159</v>
      </c>
      <c r="AH377" s="3">
        <f t="shared" ref="AH377" si="6676">H377-H376</f>
        <v>-4</v>
      </c>
      <c r="AI377" s="3">
        <f t="shared" ref="AI377" si="6677">J377-J376</f>
        <v>-8</v>
      </c>
      <c r="AJ377" s="3">
        <f t="shared" ref="AJ377" si="6678">M377-M376</f>
        <v>-155</v>
      </c>
      <c r="AK377" s="3">
        <f t="shared" ref="AK377" si="6679">N377-N376</f>
        <v>813</v>
      </c>
      <c r="AL377" s="3">
        <f t="shared" ref="AL377" si="6680">O377-O376</f>
        <v>18</v>
      </c>
      <c r="AM377" s="3"/>
      <c r="AN377" s="3">
        <f t="shared" ref="AN377" si="6681">AE377-AF377</f>
        <v>22966</v>
      </c>
      <c r="AO377" s="3">
        <f t="shared" ref="AO377" si="6682">AF377</f>
        <v>672</v>
      </c>
      <c r="AQ377" s="6">
        <f t="shared" ref="AQ377" si="6683">(B377-B376)/B376</f>
        <v>8.8266803384743266E-3</v>
      </c>
      <c r="AR377" s="6">
        <f t="shared" ref="AR377" si="6684">(E377-E376)/E376</f>
        <v>4.2479755741404489E-3</v>
      </c>
      <c r="AS377" s="6">
        <f t="shared" ref="AS377" si="6685">(G377-G376)/G376</f>
        <v>-1.1621957459250055E-2</v>
      </c>
      <c r="AT377" s="6">
        <f t="shared" ref="AT377" si="6686">(H377-H376)/H376</f>
        <v>-5.1612903225806452E-3</v>
      </c>
      <c r="AU377" s="6">
        <f t="shared" ref="AU377" si="6687">(J377-J376)/J376</f>
        <v>-7.407407407407407E-2</v>
      </c>
      <c r="AV377" s="6">
        <f t="shared" ref="AV377" si="6688">(M377-M376)/M376</f>
        <v>-1.2009917867658454E-2</v>
      </c>
      <c r="AW377" s="6">
        <f t="shared" ref="AW377" si="6689">(N377-N376)/N376</f>
        <v>5.7978249242289174E-3</v>
      </c>
      <c r="AX377" s="6">
        <f t="shared" ref="AX377" si="6690">(O377-O376)/O376</f>
        <v>4.1987403778866337E-3</v>
      </c>
      <c r="AZ377" s="2">
        <f t="shared" ref="AZ377" si="6691">E377/B377</f>
        <v>5.8802844922834337E-2</v>
      </c>
      <c r="BA377" s="17">
        <f t="shared" ref="BA377" si="6692">AF377/AE377</f>
        <v>2.8428801083001946E-2</v>
      </c>
      <c r="BB377" s="2">
        <f t="shared" ref="BB377" si="6693">H377/E377</f>
        <v>4.8531772259465585E-3</v>
      </c>
      <c r="BC377" s="2">
        <f t="shared" ref="BC377" si="6694">(H377-J377)/E377</f>
        <v>4.2237119566927899E-3</v>
      </c>
      <c r="BD377" s="2">
        <f t="shared" ref="BD377" si="6695">J377/E377</f>
        <v>6.2946526925376897E-4</v>
      </c>
      <c r="BE377" s="2">
        <f t="shared" ref="BE377" si="6696">M377/E377</f>
        <v>8.026311648254808E-2</v>
      </c>
      <c r="BF377" s="2">
        <f t="shared" ref="BF377" si="6697">N377/E377</f>
        <v>0.88778522645013058</v>
      </c>
      <c r="BG377" s="2">
        <f t="shared" ref="BG377" si="6698">O377/E377</f>
        <v>2.7098479841374753E-2</v>
      </c>
      <c r="BH377" s="2">
        <f t="shared" ref="BH377" si="6699">I377/G377</f>
        <v>4.9622836858452889E-2</v>
      </c>
      <c r="BI377" s="2">
        <f t="shared" ref="BI377" si="6700">J377/G377</f>
        <v>7.3953557166099686E-3</v>
      </c>
      <c r="BJ377" s="2">
        <f t="shared" ref="BJ377" si="6701">M377/G377</f>
        <v>0.94298180742493709</v>
      </c>
    </row>
    <row r="378" spans="1:62" ht="15.6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ref="Q378" si="6702">H378+L378</f>
        <v>772</v>
      </c>
      <c r="R378">
        <f t="shared" ref="R378" si="6703">Q378+N378+O378</f>
        <v>146520</v>
      </c>
      <c r="Z378">
        <f t="shared" ref="Z378" si="6704">N378</f>
        <v>141430</v>
      </c>
      <c r="AA378">
        <f t="shared" ref="AA378" si="6705">M378</f>
        <v>13024</v>
      </c>
      <c r="AB378">
        <f t="shared" ref="AB378" si="6706">H378</f>
        <v>772</v>
      </c>
      <c r="AC378">
        <f t="shared" ref="AC378" si="6707">O378</f>
        <v>4318</v>
      </c>
      <c r="AE378" s="3">
        <f t="shared" ref="AE378" si="6708">B378-B377</f>
        <v>25677</v>
      </c>
      <c r="AF378" s="3">
        <f t="shared" ref="AF378" si="6709">E378-E377</f>
        <v>679</v>
      </c>
      <c r="AG378" s="3">
        <f t="shared" ref="AG378" si="6710">G378-G377</f>
        <v>274</v>
      </c>
      <c r="AH378" s="3">
        <f t="shared" ref="AH378" si="6711">H378-H377</f>
        <v>1</v>
      </c>
      <c r="AI378" s="3">
        <f t="shared" ref="AI378" si="6712">J378-J377</f>
        <v>1</v>
      </c>
      <c r="AJ378" s="3">
        <f t="shared" ref="AJ378" si="6713">M378-M377</f>
        <v>273</v>
      </c>
      <c r="AK378" s="3">
        <f t="shared" ref="AK378" si="6714">N378-N377</f>
        <v>392</v>
      </c>
      <c r="AL378" s="3">
        <f t="shared" ref="AL378" si="6715">O378-O377</f>
        <v>13</v>
      </c>
      <c r="AM378" s="3"/>
      <c r="AN378" s="3">
        <f t="shared" ref="AN378" si="6716">AE378-AF378</f>
        <v>24998</v>
      </c>
      <c r="AO378" s="3">
        <f t="shared" ref="AO378" si="6717">AF378</f>
        <v>679</v>
      </c>
      <c r="AQ378" s="6">
        <f t="shared" ref="AQ378" si="6718">(B378-B377)/B377</f>
        <v>9.5041742931647449E-3</v>
      </c>
      <c r="AR378" s="6">
        <f t="shared" ref="AR378" si="6719">(E378-E377)/E377</f>
        <v>4.2740691782330907E-3</v>
      </c>
      <c r="AS378" s="6">
        <f t="shared" ref="AS378" si="6720">(G378-G377)/G377</f>
        <v>2.0263274663511317E-2</v>
      </c>
      <c r="AT378" s="6">
        <f t="shared" ref="AT378" si="6721">(H378-H377)/H377</f>
        <v>1.2970168612191958E-3</v>
      </c>
      <c r="AU378" s="6">
        <f t="shared" ref="AU378" si="6722">(J378-J377)/J377</f>
        <v>0.01</v>
      </c>
      <c r="AV378" s="6">
        <f t="shared" ref="AV378" si="6723">(M378-M377)/M377</f>
        <v>2.1410085483491492E-2</v>
      </c>
      <c r="AW378" s="6">
        <f t="shared" ref="AW378" si="6724">(N378-N377)/N377</f>
        <v>2.7793927877593273E-3</v>
      </c>
      <c r="AX378" s="6">
        <f t="shared" ref="AX378" si="6725">(O378-O377)/O377</f>
        <v>3.0197444831591173E-3</v>
      </c>
      <c r="AZ378" s="2">
        <f t="shared" ref="AZ378" si="6726">E378/B378</f>
        <v>5.8498195305888685E-2</v>
      </c>
      <c r="BA378" s="17">
        <f t="shared" ref="BA378" si="6727">AF378/AE378</f>
        <v>2.6443899209409198E-2</v>
      </c>
      <c r="BB378" s="2">
        <f t="shared" ref="BB378" si="6728">H378/E378</f>
        <v>4.838790553076267E-3</v>
      </c>
      <c r="BC378" s="2">
        <f t="shared" ref="BC378" si="6729">(H378-J378)/E378</f>
        <v>4.2057363485934916E-3</v>
      </c>
      <c r="BD378" s="2">
        <f t="shared" ref="BD378" si="6730">J378/E378</f>
        <v>6.3305420448277595E-4</v>
      </c>
      <c r="BE378" s="2">
        <f t="shared" ref="BE378" si="6731">M378/E378</f>
        <v>8.1632653061224483E-2</v>
      </c>
      <c r="BF378" s="2">
        <f t="shared" ref="BF378" si="6732">N378/E378</f>
        <v>0.88646392217820791</v>
      </c>
      <c r="BG378" s="2">
        <f t="shared" ref="BG378" si="6733">O378/E378</f>
        <v>2.7064634207491351E-2</v>
      </c>
      <c r="BH378" s="2">
        <f t="shared" ref="BH378" si="6734">I378/G378</f>
        <v>4.8637286169904322E-2</v>
      </c>
      <c r="BI378" s="2">
        <f t="shared" ref="BI378" si="6735">J378/G378</f>
        <v>7.3209625978544503E-3</v>
      </c>
      <c r="BJ378" s="2">
        <f t="shared" ref="BJ378" si="6736">M378/G378</f>
        <v>0.94404175123224121</v>
      </c>
    </row>
    <row r="379" spans="1:62" ht="15.6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ref="Q379" si="6737">H379+L379</f>
        <v>783</v>
      </c>
      <c r="R379">
        <f t="shared" ref="R379" si="6738">Q379+N379+O379</f>
        <v>147107</v>
      </c>
      <c r="Z379">
        <f t="shared" ref="Z379" si="6739">N379</f>
        <v>141993</v>
      </c>
      <c r="AA379">
        <f t="shared" ref="AA379" si="6740">M379</f>
        <v>13087</v>
      </c>
      <c r="AB379">
        <f t="shared" ref="AB379" si="6741">H379</f>
        <v>783</v>
      </c>
      <c r="AC379">
        <f t="shared" ref="AC379" si="6742">O379</f>
        <v>4331</v>
      </c>
      <c r="AE379" s="3">
        <f t="shared" ref="AE379" si="6743">B379-B378</f>
        <v>26506</v>
      </c>
      <c r="AF379" s="3">
        <f t="shared" ref="AF379" si="6744">E379-E378</f>
        <v>650</v>
      </c>
      <c r="AG379" s="3">
        <f t="shared" ref="AG379" si="6745">G379-G378</f>
        <v>74</v>
      </c>
      <c r="AH379" s="3">
        <f t="shared" ref="AH379" si="6746">H379-H378</f>
        <v>11</v>
      </c>
      <c r="AI379" s="3">
        <f t="shared" ref="AI379" si="6747">J379-J378</f>
        <v>-2</v>
      </c>
      <c r="AJ379" s="3">
        <f t="shared" ref="AJ379" si="6748">M379-M378</f>
        <v>63</v>
      </c>
      <c r="AK379" s="3">
        <f t="shared" ref="AK379" si="6749">N379-N378</f>
        <v>563</v>
      </c>
      <c r="AL379" s="3">
        <f t="shared" ref="AL379" si="6750">O379-O378</f>
        <v>13</v>
      </c>
      <c r="AM379" s="3"/>
      <c r="AN379" s="3">
        <f t="shared" ref="AN379" si="6751">AE379-AF379</f>
        <v>25856</v>
      </c>
      <c r="AO379" s="3">
        <f t="shared" ref="AO379" si="6752">AF379</f>
        <v>650</v>
      </c>
      <c r="AQ379" s="6">
        <f t="shared" ref="AQ379" si="6753">(B379-B378)/B378</f>
        <v>9.7186554478882661E-3</v>
      </c>
      <c r="AR379" s="6">
        <f t="shared" ref="AR379" si="6754">(E379-E378)/E378</f>
        <v>4.07411121696836E-3</v>
      </c>
      <c r="AS379" s="6">
        <f t="shared" ref="AS379" si="6755">(G379-G378)/G378</f>
        <v>5.3638735865468249E-3</v>
      </c>
      <c r="AT379" s="6">
        <f t="shared" ref="AT379" si="6756">(H379-H378)/H378</f>
        <v>1.4248704663212436E-2</v>
      </c>
      <c r="AU379" s="6">
        <f t="shared" ref="AU379" si="6757">(J379-J378)/J378</f>
        <v>-1.9801980198019802E-2</v>
      </c>
      <c r="AV379" s="6">
        <f t="shared" ref="AV379" si="6758">(M379-M378)/M378</f>
        <v>4.8372235872235873E-3</v>
      </c>
      <c r="AW379" s="6">
        <f t="shared" ref="AW379" si="6759">(N379-N378)/N378</f>
        <v>3.9807678710316059E-3</v>
      </c>
      <c r="AX379" s="6">
        <f t="shared" ref="AX379" si="6760">(O379-O378)/O378</f>
        <v>3.0106530801296896E-3</v>
      </c>
      <c r="AZ379" s="2">
        <f t="shared" ref="AZ379" si="6761">E379/B379</f>
        <v>5.8171177825275124E-2</v>
      </c>
      <c r="BA379" s="17">
        <f t="shared" ref="BA379" si="6762">AF379/AE379</f>
        <v>2.4522749566135968E-2</v>
      </c>
      <c r="BB379" s="2">
        <f t="shared" ref="BB379" si="6763">H379/E379</f>
        <v>4.8878235139892881E-3</v>
      </c>
      <c r="BC379" s="2">
        <f t="shared" ref="BC379" si="6764">(H379-J379)/E379</f>
        <v>4.2698228398067341E-3</v>
      </c>
      <c r="BD379" s="2">
        <f t="shared" ref="BD379" si="6765">J379/E379</f>
        <v>6.180006741825537E-4</v>
      </c>
      <c r="BE379" s="2">
        <f t="shared" ref="BE379" si="6766">M379/E379</f>
        <v>8.1694695182091714E-2</v>
      </c>
      <c r="BF379" s="2">
        <f t="shared" ref="BF379" si="6767">N379/E379</f>
        <v>0.88638151241619534</v>
      </c>
      <c r="BG379" s="2">
        <f t="shared" ref="BG379" si="6768">O379/E379</f>
        <v>2.7035968887723635E-2</v>
      </c>
      <c r="BH379" s="2">
        <f t="shared" ref="BH379" si="6769">I379/G379</f>
        <v>4.9315068493150684E-2</v>
      </c>
      <c r="BI379" s="2">
        <f t="shared" ref="BI379" si="6770">J379/G379</f>
        <v>7.1377072819033887E-3</v>
      </c>
      <c r="BJ379" s="2">
        <f t="shared" ref="BJ379" si="6771">M379/G379</f>
        <v>0.94354722422494597</v>
      </c>
    </row>
    <row r="380" spans="1:62" ht="15.6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ref="Q380" si="6772">H380+L380</f>
        <v>791</v>
      </c>
      <c r="R380">
        <f t="shared" ref="R380" si="6773">Q380+N380+O380</f>
        <v>147275</v>
      </c>
      <c r="Z380">
        <f t="shared" ref="Z380" si="6774">N380</f>
        <v>142140</v>
      </c>
      <c r="AA380">
        <f t="shared" ref="AA380" si="6775">M380</f>
        <v>13532</v>
      </c>
      <c r="AB380">
        <f t="shared" ref="AB380" si="6776">H380</f>
        <v>791</v>
      </c>
      <c r="AC380">
        <f t="shared" ref="AC380" si="6777">O380</f>
        <v>4344</v>
      </c>
      <c r="AE380" s="3">
        <f t="shared" ref="AE380" si="6778">B380-B379</f>
        <v>21814</v>
      </c>
      <c r="AF380" s="3">
        <f t="shared" ref="AF380" si="6779">E380-E379</f>
        <v>613</v>
      </c>
      <c r="AG380" s="3">
        <f t="shared" ref="AG380" si="6780">G380-G379</f>
        <v>453</v>
      </c>
      <c r="AH380" s="3">
        <f t="shared" ref="AH380" si="6781">H380-H379</f>
        <v>8</v>
      </c>
      <c r="AI380" s="3">
        <f t="shared" ref="AI380" si="6782">J380-J379</f>
        <v>1</v>
      </c>
      <c r="AJ380" s="3">
        <f t="shared" ref="AJ380" si="6783">M380-M379</f>
        <v>445</v>
      </c>
      <c r="AK380" s="3">
        <f t="shared" ref="AK380" si="6784">N380-N379</f>
        <v>147</v>
      </c>
      <c r="AL380" s="3">
        <f t="shared" ref="AL380" si="6785">O380-O379</f>
        <v>13</v>
      </c>
      <c r="AM380" s="3"/>
      <c r="AN380" s="3">
        <f t="shared" ref="AN380" si="6786">AE380-AF380</f>
        <v>21201</v>
      </c>
      <c r="AO380" s="3">
        <f t="shared" ref="AO380" si="6787">AF380</f>
        <v>613</v>
      </c>
      <c r="AQ380" s="6">
        <f t="shared" ref="AQ380" si="6788">(B380-B379)/B379</f>
        <v>7.9213083703543932E-3</v>
      </c>
      <c r="AR380" s="6">
        <f t="shared" ref="AR380" si="6789">(E380-E379)/E379</f>
        <v>3.8266102350899534E-3</v>
      </c>
      <c r="AS380" s="6">
        <f t="shared" ref="AS380" si="6790">(G380-G379)/G379</f>
        <v>3.2660418168709446E-2</v>
      </c>
      <c r="AT380" s="6">
        <f t="shared" ref="AT380" si="6791">(H380-H379)/H379</f>
        <v>1.0217113665389528E-2</v>
      </c>
      <c r="AU380" s="6">
        <f t="shared" ref="AU380" si="6792">(J380-J379)/J379</f>
        <v>1.0101010101010102E-2</v>
      </c>
      <c r="AV380" s="6">
        <f t="shared" ref="AV380" si="6793">(M380-M379)/M379</f>
        <v>3.4003209291663485E-2</v>
      </c>
      <c r="AW380" s="6">
        <f t="shared" ref="AW380" si="6794">(N380-N379)/N379</f>
        <v>1.035262301662758E-3</v>
      </c>
      <c r="AX380" s="6">
        <f t="shared" ref="AX380" si="6795">(O380-O379)/O379</f>
        <v>3.0016162549064882E-3</v>
      </c>
      <c r="AZ380" s="2">
        <f t="shared" ref="AZ380" si="6796">E380/B380</f>
        <v>5.7934856386895765E-2</v>
      </c>
      <c r="BA380" s="17">
        <f t="shared" ref="BA380" si="6797">AF380/AE380</f>
        <v>2.8101219400385073E-2</v>
      </c>
      <c r="BB380" s="2">
        <f t="shared" ref="BB380" si="6798">H380/E380</f>
        <v>4.9189400958913479E-3</v>
      </c>
      <c r="BC380" s="2">
        <f t="shared" ref="BC380" si="6799">(H380-J380)/E380</f>
        <v>4.2970766197988897E-3</v>
      </c>
      <c r="BD380" s="2">
        <f t="shared" ref="BD380" si="6800">J380/E380</f>
        <v>6.218634760924587E-4</v>
      </c>
      <c r="BE380" s="2">
        <f t="shared" ref="BE380" si="6801">M380/E380</f>
        <v>8.4150565584831499E-2</v>
      </c>
      <c r="BF380" s="2">
        <f t="shared" ref="BF380" si="6802">N380/E380</f>
        <v>0.8839167449178208</v>
      </c>
      <c r="BG380" s="2">
        <f t="shared" ref="BG380" si="6803">O380/E380</f>
        <v>2.7013749401456403E-2</v>
      </c>
      <c r="BH380" s="2">
        <f t="shared" ref="BH380" si="6804">I380/G380</f>
        <v>4.8244082943517418E-2</v>
      </c>
      <c r="BI380" s="2">
        <f t="shared" ref="BI380" si="6805">J380/G380</f>
        <v>6.9817775605669199E-3</v>
      </c>
      <c r="BJ380" s="2">
        <f t="shared" ref="BJ380" si="6806">M380/G380</f>
        <v>0.94477413949591571</v>
      </c>
    </row>
    <row r="381" spans="1:62" ht="15.6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ref="Q381" si="6807">H381+L381</f>
        <v>825</v>
      </c>
      <c r="R381">
        <f t="shared" ref="R381" si="6808">Q381+N381+O381</f>
        <v>147399</v>
      </c>
      <c r="Z381">
        <f t="shared" ref="Z381" si="6809">N381</f>
        <v>142216</v>
      </c>
      <c r="AA381">
        <f t="shared" ref="AA381" si="6810">M381</f>
        <v>13931</v>
      </c>
      <c r="AB381">
        <f t="shared" ref="AB381" si="6811">H381</f>
        <v>825</v>
      </c>
      <c r="AC381">
        <f t="shared" ref="AC381" si="6812">O381</f>
        <v>4358</v>
      </c>
      <c r="AE381" s="3">
        <f t="shared" ref="AE381" si="6813">B381-B380</f>
        <v>21455</v>
      </c>
      <c r="AF381" s="3">
        <f t="shared" ref="AF381" si="6814">E381-E380</f>
        <v>523</v>
      </c>
      <c r="AG381" s="3">
        <f t="shared" ref="AG381" si="6815">G381-G380</f>
        <v>433</v>
      </c>
      <c r="AH381" s="3">
        <f t="shared" ref="AH381" si="6816">H381-H380</f>
        <v>34</v>
      </c>
      <c r="AI381" s="3">
        <f t="shared" ref="AI381" si="6817">J381-J380</f>
        <v>7</v>
      </c>
      <c r="AJ381" s="3">
        <f t="shared" ref="AJ381" si="6818">M381-M380</f>
        <v>399</v>
      </c>
      <c r="AK381" s="3">
        <f t="shared" ref="AK381" si="6819">N381-N380</f>
        <v>76</v>
      </c>
      <c r="AL381" s="3">
        <f t="shared" ref="AL381" si="6820">O381-O380</f>
        <v>14</v>
      </c>
      <c r="AM381" s="3"/>
      <c r="AN381" s="3">
        <f t="shared" ref="AN381" si="6821">AE381-AF381</f>
        <v>20932</v>
      </c>
      <c r="AO381" s="3">
        <f t="shared" ref="AO381" si="6822">AF381</f>
        <v>523</v>
      </c>
      <c r="AQ381" s="6">
        <f t="shared" ref="AQ381" si="6823">(B381-B380)/B380</f>
        <v>7.7297153965987095E-3</v>
      </c>
      <c r="AR381" s="6">
        <f t="shared" ref="AR381" si="6824">(E381-E380)/E380</f>
        <v>3.2523459799635589E-3</v>
      </c>
      <c r="AS381" s="6">
        <f t="shared" ref="AS381" si="6825">(G381-G380)/G380</f>
        <v>3.0231096837254764E-2</v>
      </c>
      <c r="AT381" s="6">
        <f t="shared" ref="AT381" si="6826">(H381-H380)/H380</f>
        <v>4.2983565107458911E-2</v>
      </c>
      <c r="AU381" s="6">
        <f t="shared" ref="AU381" si="6827">(J381-J380)/J380</f>
        <v>7.0000000000000007E-2</v>
      </c>
      <c r="AV381" s="6">
        <f t="shared" ref="AV381" si="6828">(M381-M380)/M380</f>
        <v>2.9485663612178539E-2</v>
      </c>
      <c r="AW381" s="6">
        <f t="shared" ref="AW381" si="6829">(N381-N380)/N380</f>
        <v>5.346841142535528E-4</v>
      </c>
      <c r="AX381" s="6">
        <f t="shared" ref="AX381" si="6830">(O381-O380)/O380</f>
        <v>3.2228360957642726E-3</v>
      </c>
      <c r="AZ381" s="2">
        <f t="shared" ref="AZ381" si="6831">E381/B381</f>
        <v>5.7677450308479442E-2</v>
      </c>
      <c r="BA381" s="17">
        <f t="shared" ref="BA381" si="6832">AF381/AE381</f>
        <v>2.4376602190631553E-2</v>
      </c>
      <c r="BB381" s="2">
        <f t="shared" ref="BB381" si="6833">H381/E381</f>
        <v>5.1137420194632124E-3</v>
      </c>
      <c r="BC381" s="2">
        <f t="shared" ref="BC381" si="6834">(H381-J381)/E381</f>
        <v>4.4505051757267712E-3</v>
      </c>
      <c r="BD381" s="2">
        <f t="shared" ref="BD381" si="6835">J381/E381</f>
        <v>6.6323684373644084E-4</v>
      </c>
      <c r="BE381" s="2">
        <f t="shared" ref="BE381" si="6836">M381/E381</f>
        <v>8.6350957664414557E-2</v>
      </c>
      <c r="BF381" s="2">
        <f t="shared" ref="BF381" si="6837">N381/E381</f>
        <v>0.88152234550300623</v>
      </c>
      <c r="BG381" s="2">
        <f t="shared" ref="BG381" si="6838">O381/E381</f>
        <v>2.7012954813115973E-2</v>
      </c>
      <c r="BH381" s="2">
        <f t="shared" ref="BH381" si="6839">I381/G381</f>
        <v>4.8658172946597994E-2</v>
      </c>
      <c r="BI381" s="2">
        <f t="shared" ref="BI381" si="6840">J381/G381</f>
        <v>7.2512876118189214E-3</v>
      </c>
      <c r="BJ381" s="2">
        <f t="shared" ref="BJ381" si="6841">M381/G381</f>
        <v>0.94409053944158305</v>
      </c>
    </row>
    <row r="382" spans="1:62" ht="15.6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ref="Q382" si="6842">H382+L382</f>
        <v>838</v>
      </c>
      <c r="R382">
        <f t="shared" ref="R382" si="6843">Q382+N382+O382</f>
        <v>147990</v>
      </c>
      <c r="Z382">
        <f t="shared" ref="Z382" si="6844">N382</f>
        <v>142781</v>
      </c>
      <c r="AA382">
        <f t="shared" ref="AA382" si="6845">M382</f>
        <v>13938</v>
      </c>
      <c r="AB382">
        <f t="shared" ref="AB382" si="6846">H382</f>
        <v>838</v>
      </c>
      <c r="AC382">
        <f t="shared" ref="AC382" si="6847">O382</f>
        <v>4371</v>
      </c>
      <c r="AE382" s="3">
        <f t="shared" ref="AE382" si="6848">B382-B381</f>
        <v>24551</v>
      </c>
      <c r="AF382" s="3">
        <f t="shared" ref="AF382" si="6849">E382-E381</f>
        <v>598</v>
      </c>
      <c r="AG382" s="3">
        <f t="shared" ref="AG382" si="6850">G382-G381</f>
        <v>20</v>
      </c>
      <c r="AH382" s="3">
        <f t="shared" ref="AH382" si="6851">H382-H381</f>
        <v>13</v>
      </c>
      <c r="AI382" s="3">
        <f t="shared" ref="AI382" si="6852">J382-J381</f>
        <v>6</v>
      </c>
      <c r="AJ382" s="3">
        <f t="shared" ref="AJ382" si="6853">M382-M381</f>
        <v>7</v>
      </c>
      <c r="AK382" s="3">
        <f t="shared" ref="AK382" si="6854">N382-N381</f>
        <v>565</v>
      </c>
      <c r="AL382" s="3">
        <f t="shared" ref="AL382" si="6855">O382-O381</f>
        <v>13</v>
      </c>
      <c r="AM382" s="3"/>
      <c r="AN382" s="3">
        <f t="shared" ref="AN382" si="6856">AE382-AF382</f>
        <v>23953</v>
      </c>
      <c r="AO382" s="3">
        <f t="shared" ref="AO382" si="6857">AF382</f>
        <v>598</v>
      </c>
      <c r="AQ382" s="6">
        <f t="shared" ref="AQ382" si="6858">(B382-B381)/B381</f>
        <v>8.777283100002968E-3</v>
      </c>
      <c r="AR382" s="6">
        <f t="shared" ref="AR382" si="6859">(E382-E381)/E381</f>
        <v>3.7066881547139405E-3</v>
      </c>
      <c r="AS382" s="6">
        <f t="shared" ref="AS382" si="6860">(G382-G381)/G381</f>
        <v>1.3553808620222283E-3</v>
      </c>
      <c r="AT382" s="6">
        <f t="shared" ref="AT382" si="6861">(H382-H381)/H381</f>
        <v>1.5757575757575758E-2</v>
      </c>
      <c r="AU382" s="6">
        <f t="shared" ref="AU382" si="6862">(J382-J381)/J381</f>
        <v>5.6074766355140186E-2</v>
      </c>
      <c r="AV382" s="6">
        <f t="shared" ref="AV382" si="6863">(M382-M381)/M381</f>
        <v>5.0247649127844378E-4</v>
      </c>
      <c r="AW382" s="6">
        <f t="shared" ref="AW382" si="6864">(N382-N381)/N381</f>
        <v>3.9728300613151822E-3</v>
      </c>
      <c r="AX382" s="6">
        <f t="shared" ref="AX382" si="6865">(O382-O381)/O381</f>
        <v>2.9830197338228544E-3</v>
      </c>
      <c r="AZ382" s="2">
        <f t="shared" ref="AZ382" si="6866">E382/B382</f>
        <v>5.7387535980618486E-2</v>
      </c>
      <c r="BA382" s="17">
        <f t="shared" ref="BA382" si="6867">AF382/AE382</f>
        <v>2.4357459981263492E-2</v>
      </c>
      <c r="BB382" s="2">
        <f t="shared" ref="BB382" si="6868">H382/E382</f>
        <v>5.1751395682031517E-3</v>
      </c>
      <c r="BC382" s="2">
        <f t="shared" ref="BC382" si="6869">(H382-J382)/E382</f>
        <v>4.4772985524430611E-3</v>
      </c>
      <c r="BD382" s="2">
        <f t="shared" ref="BD382" si="6870">J382/E382</f>
        <v>6.9784101576009087E-4</v>
      </c>
      <c r="BE382" s="2">
        <f t="shared" ref="BE382" si="6871">M382/E382</f>
        <v>8.6075292722691571E-2</v>
      </c>
      <c r="BF382" s="2">
        <f t="shared" ref="BF382" si="6872">N382/E382</f>
        <v>0.88175608912603132</v>
      </c>
      <c r="BG382" s="2">
        <f t="shared" ref="BG382" si="6873">O382/E382</f>
        <v>2.6993478583073958E-2</v>
      </c>
      <c r="BH382" s="2">
        <f t="shared" ref="BH382" si="6874">I382/G382</f>
        <v>4.9066053059014618E-2</v>
      </c>
      <c r="BI382" s="2">
        <f t="shared" ref="BI382" si="6875">J382/G382</f>
        <v>7.6475365457498645E-3</v>
      </c>
      <c r="BJ382" s="2">
        <f t="shared" ref="BJ382" si="6876">M382/G382</f>
        <v>0.94328641039523553</v>
      </c>
    </row>
    <row r="383" spans="1:62" ht="15.6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ref="Q383" si="6877">H383+L383</f>
        <v>850</v>
      </c>
      <c r="R383">
        <f t="shared" ref="R383" si="6878">Q383+N383+O383</f>
        <v>148595</v>
      </c>
      <c r="Z383">
        <f t="shared" ref="Z383" si="6879">N383</f>
        <v>143362</v>
      </c>
      <c r="AA383">
        <f t="shared" ref="AA383" si="6880">M383</f>
        <v>14115</v>
      </c>
      <c r="AB383">
        <f t="shared" ref="AB383" si="6881">H383</f>
        <v>850</v>
      </c>
      <c r="AC383">
        <f t="shared" ref="AC383" si="6882">O383</f>
        <v>4383</v>
      </c>
      <c r="AE383" s="3">
        <f t="shared" ref="AE383" si="6883">B383-B382</f>
        <v>26527</v>
      </c>
      <c r="AF383" s="3">
        <f t="shared" ref="AF383" si="6884">E383-E382</f>
        <v>782</v>
      </c>
      <c r="AG383" s="3">
        <f t="shared" ref="AG383" si="6885">G383-G382</f>
        <v>189</v>
      </c>
      <c r="AH383" s="3">
        <f t="shared" ref="AH383" si="6886">H383-H382</f>
        <v>12</v>
      </c>
      <c r="AI383" s="3">
        <f t="shared" ref="AI383" si="6887">J383-J382</f>
        <v>3</v>
      </c>
      <c r="AJ383" s="3">
        <f t="shared" ref="AJ383" si="6888">M383-M382</f>
        <v>177</v>
      </c>
      <c r="AK383" s="3">
        <f t="shared" ref="AK383" si="6889">N383-N382</f>
        <v>581</v>
      </c>
      <c r="AL383" s="3">
        <f t="shared" ref="AL383" si="6890">O383-O382</f>
        <v>12</v>
      </c>
      <c r="AM383" s="3"/>
      <c r="AN383" s="3">
        <f t="shared" ref="AN383" si="6891">AE383-AF383</f>
        <v>25745</v>
      </c>
      <c r="AO383" s="3">
        <f t="shared" ref="AO383" si="6892">AF383</f>
        <v>782</v>
      </c>
      <c r="AQ383" s="6">
        <f t="shared" ref="AQ383" si="6893">(B383-B382)/B382</f>
        <v>9.4012102104507351E-3</v>
      </c>
      <c r="AR383" s="6">
        <f t="shared" ref="AR383" si="6894">(E383-E382)/E382</f>
        <v>4.8293068524282393E-3</v>
      </c>
      <c r="AS383" s="6">
        <f t="shared" ref="AS383" si="6895">(G383-G382)/G382</f>
        <v>1.279101245262588E-2</v>
      </c>
      <c r="AT383" s="6">
        <f t="shared" ref="AT383" si="6896">(H383-H382)/H382</f>
        <v>1.4319809069212411E-2</v>
      </c>
      <c r="AU383" s="6">
        <f t="shared" ref="AU383" si="6897">(J383-J382)/J382</f>
        <v>2.6548672566371681E-2</v>
      </c>
      <c r="AV383" s="6">
        <f t="shared" ref="AV383" si="6898">(M383-M382)/M382</f>
        <v>1.2699095996556177E-2</v>
      </c>
      <c r="AW383" s="6">
        <f t="shared" ref="AW383" si="6899">(N383-N382)/N382</f>
        <v>4.0691688670061142E-3</v>
      </c>
      <c r="AX383" s="6">
        <f t="shared" ref="AX383" si="6900">(O383-O382)/O382</f>
        <v>2.7453671928620452E-3</v>
      </c>
      <c r="AZ383" s="2">
        <f t="shared" ref="AZ383" si="6901">E383/B383</f>
        <v>5.7127609337174375E-2</v>
      </c>
      <c r="BA383" s="17">
        <f t="shared" ref="BA383" si="6902">AF383/AE383</f>
        <v>2.9479398348852114E-2</v>
      </c>
      <c r="BB383" s="2">
        <f t="shared" ref="BB383" si="6903">H383/E383</f>
        <v>5.2240181918751152E-3</v>
      </c>
      <c r="BC383" s="2">
        <f t="shared" ref="BC383" si="6904">(H383-J383)/E383</f>
        <v>4.5110933562780408E-3</v>
      </c>
      <c r="BD383" s="2">
        <f t="shared" ref="BD383" si="6905">J383/E383</f>
        <v>7.1292483559707459E-4</v>
      </c>
      <c r="BE383" s="2">
        <f t="shared" ref="BE383" si="6906">M383/E383</f>
        <v>8.6749431503902644E-2</v>
      </c>
      <c r="BF383" s="2">
        <f t="shared" ref="BF383" si="6907">N383/E383</f>
        <v>0.88108905414541205</v>
      </c>
      <c r="BG383" s="2">
        <f t="shared" ref="BG383" si="6908">O383/E383</f>
        <v>2.6937496158810154E-2</v>
      </c>
      <c r="BH383" s="2">
        <f t="shared" ref="BH383" si="6909">I383/G383</f>
        <v>4.9047778149014364E-2</v>
      </c>
      <c r="BI383" s="2">
        <f t="shared" ref="BI383" si="6910">J383/G383</f>
        <v>7.7514199799532243E-3</v>
      </c>
      <c r="BJ383" s="2">
        <f t="shared" ref="BJ383" si="6911">M383/G383</f>
        <v>0.94320080187103239</v>
      </c>
    </row>
    <row r="384" spans="1:62" ht="15.6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ref="Q384" si="6912">H384+L384</f>
        <v>848</v>
      </c>
      <c r="R384">
        <f t="shared" ref="R384" si="6913">Q384+N384+O384</f>
        <v>148886</v>
      </c>
      <c r="Z384">
        <f t="shared" ref="Z384" si="6914">N384</f>
        <v>143641</v>
      </c>
      <c r="AA384">
        <f t="shared" ref="AA384" si="6915">M384</f>
        <v>14613</v>
      </c>
      <c r="AB384">
        <f t="shared" ref="AB384" si="6916">H384</f>
        <v>848</v>
      </c>
      <c r="AC384">
        <f t="shared" ref="AC384" si="6917">O384</f>
        <v>4397</v>
      </c>
      <c r="AE384" s="3">
        <f t="shared" ref="AE384" si="6918">B384-B383</f>
        <v>26163</v>
      </c>
      <c r="AF384" s="3">
        <f t="shared" ref="AF384" si="6919">E384-E383</f>
        <v>789</v>
      </c>
      <c r="AG384" s="3">
        <f t="shared" ref="AG384" si="6920">G384-G383</f>
        <v>496</v>
      </c>
      <c r="AH384" s="3">
        <f t="shared" ref="AH384" si="6921">H384-H383</f>
        <v>-2</v>
      </c>
      <c r="AI384" s="3">
        <f t="shared" ref="AI384" si="6922">J384-J383</f>
        <v>1</v>
      </c>
      <c r="AJ384" s="3">
        <f t="shared" ref="AJ384" si="6923">M384-M383</f>
        <v>498</v>
      </c>
      <c r="AK384" s="3">
        <f t="shared" ref="AK384" si="6924">N384-N383</f>
        <v>279</v>
      </c>
      <c r="AL384" s="3">
        <f t="shared" ref="AL384" si="6925">O384-O383</f>
        <v>14</v>
      </c>
      <c r="AM384" s="3"/>
      <c r="AN384" s="3">
        <f t="shared" ref="AN384" si="6926">AE384-AF384</f>
        <v>25374</v>
      </c>
      <c r="AO384" s="3">
        <f t="shared" ref="AO384" si="6927">AF384</f>
        <v>789</v>
      </c>
      <c r="AQ384" s="6">
        <f t="shared" ref="AQ384" si="6928">(B384-B383)/B383</f>
        <v>9.185849936011882E-3</v>
      </c>
      <c r="AR384" s="6">
        <f t="shared" ref="AR384" si="6929">(E384-E383)/E383</f>
        <v>4.849118062811136E-3</v>
      </c>
      <c r="AS384" s="6">
        <f t="shared" ref="AS384" si="6930">(G384-G383)/G383</f>
        <v>3.314400267290344E-2</v>
      </c>
      <c r="AT384" s="6">
        <f t="shared" ref="AT384" si="6931">(H384-H383)/H383</f>
        <v>-2.352941176470588E-3</v>
      </c>
      <c r="AU384" s="6">
        <f t="shared" ref="AU384" si="6932">(J384-J383)/J383</f>
        <v>8.6206896551724137E-3</v>
      </c>
      <c r="AV384" s="6">
        <f t="shared" ref="AV384" si="6933">(M384-M383)/M383</f>
        <v>3.5281615302869287E-2</v>
      </c>
      <c r="AW384" s="6">
        <f t="shared" ref="AW384" si="6934">(N384-N383)/N383</f>
        <v>1.9461224034262915E-3</v>
      </c>
      <c r="AX384" s="6">
        <f t="shared" ref="AX384" si="6935">(O384-O383)/O383</f>
        <v>3.1941592516541184E-3</v>
      </c>
      <c r="AZ384" s="2">
        <f t="shared" ref="AZ384" si="6936">E384/B384</f>
        <v>5.6882117266246118E-2</v>
      </c>
      <c r="BA384" s="17">
        <f t="shared" ref="BA384" si="6937">AF384/AE384</f>
        <v>3.0157092076596722E-2</v>
      </c>
      <c r="BB384" s="2">
        <f t="shared" ref="BB384" si="6938">H384/E384</f>
        <v>5.1865760646854107E-3</v>
      </c>
      <c r="BC384" s="2">
        <f t="shared" ref="BC384" si="6939">(H384-J384)/E384</f>
        <v>4.4709753576474475E-3</v>
      </c>
      <c r="BD384" s="2">
        <f t="shared" ref="BD384" si="6940">J384/E384</f>
        <v>7.1560070703796349E-4</v>
      </c>
      <c r="BE384" s="2">
        <f t="shared" ref="BE384" si="6941">M384/E384</f>
        <v>8.9376693435433863E-2</v>
      </c>
      <c r="BF384" s="2">
        <f t="shared" ref="BF384" si="6942">N384/E384</f>
        <v>0.87854359965504381</v>
      </c>
      <c r="BG384" s="2">
        <f t="shared" ref="BG384" si="6943">O384/E384</f>
        <v>2.6893130844836972E-2</v>
      </c>
      <c r="BH384" s="2">
        <f t="shared" ref="BH384" si="6944">I384/G384</f>
        <v>4.7280253541168098E-2</v>
      </c>
      <c r="BI384" s="2">
        <f t="shared" ref="BI384" si="6945">J384/G384</f>
        <v>7.5674277213634306E-3</v>
      </c>
      <c r="BJ384" s="2">
        <f t="shared" ref="BJ384" si="6946">M384/G384</f>
        <v>0.94515231873746852</v>
      </c>
    </row>
    <row r="385" spans="1:62" ht="15.6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ref="Q385" si="6947">H385+L385</f>
        <v>847</v>
      </c>
      <c r="R385">
        <f t="shared" ref="R385" si="6948">Q385+N385+O385</f>
        <v>149421</v>
      </c>
      <c r="Z385">
        <f t="shared" ref="Z385" si="6949">N385</f>
        <v>144162</v>
      </c>
      <c r="AA385">
        <f t="shared" ref="AA385" si="6950">M385</f>
        <v>14937</v>
      </c>
      <c r="AB385">
        <f t="shared" ref="AB385" si="6951">H385</f>
        <v>847</v>
      </c>
      <c r="AC385">
        <f t="shared" ref="AC385" si="6952">O385</f>
        <v>4412</v>
      </c>
      <c r="AE385" s="3">
        <f t="shared" ref="AE385" si="6953">B385-B384</f>
        <v>23761</v>
      </c>
      <c r="AF385" s="3">
        <f t="shared" ref="AF385" si="6954">E385-E384</f>
        <v>859</v>
      </c>
      <c r="AG385" s="3">
        <f t="shared" ref="AG385" si="6955">G385-G384</f>
        <v>323</v>
      </c>
      <c r="AH385" s="3">
        <f t="shared" ref="AH385" si="6956">H385-H384</f>
        <v>-1</v>
      </c>
      <c r="AI385" s="3">
        <f t="shared" ref="AI385" si="6957">J385-J384</f>
        <v>4</v>
      </c>
      <c r="AJ385" s="3">
        <f t="shared" ref="AJ385" si="6958">M385-M384</f>
        <v>324</v>
      </c>
      <c r="AK385" s="3">
        <f t="shared" ref="AK385" si="6959">N385-N384</f>
        <v>521</v>
      </c>
      <c r="AL385" s="3">
        <f t="shared" ref="AL385" si="6960">O385-O384</f>
        <v>15</v>
      </c>
      <c r="AM385" s="3"/>
      <c r="AN385" s="3">
        <f t="shared" ref="AN385" si="6961">AE385-AF385</f>
        <v>22902</v>
      </c>
      <c r="AO385" s="3">
        <f t="shared" ref="AO385" si="6962">AF385</f>
        <v>859</v>
      </c>
      <c r="AQ385" s="6">
        <f t="shared" ref="AQ385" si="6963">(B385-B384)/B384</f>
        <v>8.2665703665666095E-3</v>
      </c>
      <c r="AR385" s="6">
        <f t="shared" ref="AR385" si="6964">(E385-E384)/E384</f>
        <v>5.2538547636376979E-3</v>
      </c>
      <c r="AS385" s="6">
        <f t="shared" ref="AS385" si="6965">(G385-G384)/G384</f>
        <v>2.0891274820516139E-2</v>
      </c>
      <c r="AT385" s="6">
        <f t="shared" ref="AT385" si="6966">(H385-H384)/H384</f>
        <v>-1.1792452830188679E-3</v>
      </c>
      <c r="AU385" s="6">
        <f t="shared" ref="AU385" si="6967">(J385-J384)/J384</f>
        <v>3.4188034188034191E-2</v>
      </c>
      <c r="AV385" s="6">
        <f t="shared" ref="AV385" si="6968">(M385-M384)/M384</f>
        <v>2.2172038595770889E-2</v>
      </c>
      <c r="AW385" s="6">
        <f t="shared" ref="AW385" si="6969">(N385-N384)/N384</f>
        <v>3.6270981126558573E-3</v>
      </c>
      <c r="AX385" s="6">
        <f t="shared" ref="AX385" si="6970">(O385-O384)/O384</f>
        <v>3.4114168751421424E-3</v>
      </c>
      <c r="AZ385" s="2">
        <f t="shared" ref="AZ385" si="6971">E385/B385</f>
        <v>5.6712152648502871E-2</v>
      </c>
      <c r="BA385" s="17">
        <f t="shared" ref="BA385" si="6972">AF385/AE385</f>
        <v>3.6151677117966415E-2</v>
      </c>
      <c r="BB385" s="2">
        <f t="shared" ref="BB385" si="6973">H385/E385</f>
        <v>5.1533846846517966E-3</v>
      </c>
      <c r="BC385" s="2">
        <f t="shared" ref="BC385" si="6974">(H385-J385)/E385</f>
        <v>4.4171868725586825E-3</v>
      </c>
      <c r="BD385" s="2">
        <f t="shared" ref="BD385" si="6975">J385/E385</f>
        <v>7.3619781209311385E-4</v>
      </c>
      <c r="BE385" s="2">
        <f t="shared" ref="BE385" si="6976">M385/E385</f>
        <v>9.0880881977147443E-2</v>
      </c>
      <c r="BF385" s="2">
        <f t="shared" ref="BF385" si="6977">N385/E385</f>
        <v>0.87712189245427663</v>
      </c>
      <c r="BG385" s="2">
        <f t="shared" ref="BG385" si="6978">O385/E385</f>
        <v>2.6843840883924115E-2</v>
      </c>
      <c r="BH385" s="2">
        <f t="shared" ref="BH385" si="6979">I385/G385</f>
        <v>4.5995945261023824E-2</v>
      </c>
      <c r="BI385" s="2">
        <f t="shared" ref="BI385" si="6980">J385/G385</f>
        <v>7.6659908768373034E-3</v>
      </c>
      <c r="BJ385" s="2">
        <f t="shared" ref="BJ385" si="6981">M385/G385</f>
        <v>0.94633806386213892</v>
      </c>
    </row>
    <row r="386" spans="1:62" ht="15.6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ref="Q386" si="6982">H386+L386</f>
        <v>853</v>
      </c>
      <c r="R386">
        <f t="shared" ref="R386" si="6983">Q386+N386+O386</f>
        <v>150260</v>
      </c>
      <c r="Z386">
        <f t="shared" ref="Z386" si="6984">N386</f>
        <v>144985</v>
      </c>
      <c r="AA386">
        <f t="shared" ref="AA386" si="6985">M386</f>
        <v>14880</v>
      </c>
      <c r="AB386">
        <f t="shared" ref="AB386" si="6986">H386</f>
        <v>853</v>
      </c>
      <c r="AC386">
        <f t="shared" ref="AC386" si="6987">O386</f>
        <v>4422</v>
      </c>
      <c r="AE386" s="3">
        <f t="shared" ref="AE386" si="6988">B386-B385</f>
        <v>27688</v>
      </c>
      <c r="AF386" s="3">
        <f t="shared" ref="AF386" si="6989">E386-E385</f>
        <v>782</v>
      </c>
      <c r="AG386" s="3">
        <f t="shared" ref="AG386" si="6990">G386-G385</f>
        <v>-51</v>
      </c>
      <c r="AH386" s="3">
        <f t="shared" ref="AH386" si="6991">H386-H385</f>
        <v>6</v>
      </c>
      <c r="AI386" s="3">
        <f t="shared" ref="AI386" si="6992">J386-J385</f>
        <v>1</v>
      </c>
      <c r="AJ386" s="3">
        <f t="shared" ref="AJ386" si="6993">M386-M385</f>
        <v>-57</v>
      </c>
      <c r="AK386" s="3">
        <f t="shared" ref="AK386" si="6994">N386-N385</f>
        <v>823</v>
      </c>
      <c r="AL386" s="3">
        <f t="shared" ref="AL386" si="6995">O386-O385</f>
        <v>10</v>
      </c>
      <c r="AM386" s="3"/>
      <c r="AN386" s="3">
        <f t="shared" ref="AN386" si="6996">AE386-AF386</f>
        <v>26906</v>
      </c>
      <c r="AO386" s="3">
        <f t="shared" ref="AO386" si="6997">AF386</f>
        <v>782</v>
      </c>
      <c r="AQ386" s="6">
        <f t="shared" ref="AQ386" si="6998">(B386-B385)/B385</f>
        <v>9.5538159537822773E-3</v>
      </c>
      <c r="AR386" s="6">
        <f t="shared" ref="AR386" si="6999">(E386-E385)/E385</f>
        <v>4.7579065211307021E-3</v>
      </c>
      <c r="AS386" s="6">
        <f t="shared" ref="AS386" si="7000">(G386-G385)/G385</f>
        <v>-3.2311201216421691E-3</v>
      </c>
      <c r="AT386" s="6">
        <f t="shared" ref="AT386" si="7001">(H386-H385)/H385</f>
        <v>7.0838252656434475E-3</v>
      </c>
      <c r="AU386" s="6">
        <f t="shared" ref="AU386" si="7002">(J386-J385)/J385</f>
        <v>8.2644628099173556E-3</v>
      </c>
      <c r="AV386" s="6">
        <f t="shared" ref="AV386" si="7003">(M386-M385)/M385</f>
        <v>-3.8160273147218315E-3</v>
      </c>
      <c r="AW386" s="6">
        <f t="shared" ref="AW386" si="7004">(N386-N385)/N385</f>
        <v>5.7088553155477863E-3</v>
      </c>
      <c r="AX386" s="6">
        <f t="shared" ref="AX386" si="7005">(O386-O385)/O385</f>
        <v>2.2665457842248413E-3</v>
      </c>
      <c r="AZ386" s="2">
        <f t="shared" ref="AZ386" si="7006">E386/B386</f>
        <v>5.644274021745186E-2</v>
      </c>
      <c r="BA386" s="17">
        <f t="shared" ref="BA386" si="7007">AF386/AE386</f>
        <v>2.8243282288355966E-2</v>
      </c>
      <c r="BB386" s="2">
        <f t="shared" ref="BB386" si="7008">H386/E386</f>
        <v>5.1653142787937509E-3</v>
      </c>
      <c r="BC386" s="2">
        <f t="shared" ref="BC386" si="7009">(H386-J386)/E386</f>
        <v>4.4265471720964034E-3</v>
      </c>
      <c r="BD386" s="2">
        <f t="shared" ref="BD386" si="7010">J386/E386</f>
        <v>7.3876710669734766E-4</v>
      </c>
      <c r="BE386" s="2">
        <f t="shared" ref="BE386" si="7011">M386/E386</f>
        <v>9.0105365144725683E-2</v>
      </c>
      <c r="BF386" s="2">
        <f t="shared" ref="BF386" si="7012">N386/E386</f>
        <v>0.87795204069274557</v>
      </c>
      <c r="BG386" s="2">
        <f t="shared" ref="BG386" si="7013">O386/E386</f>
        <v>2.6777279883735013E-2</v>
      </c>
      <c r="BH386" s="2">
        <f t="shared" ref="BH386" si="7014">I386/G386</f>
        <v>4.6462848789169259E-2</v>
      </c>
      <c r="BI386" s="2">
        <f t="shared" ref="BI386" si="7015">J386/G386</f>
        <v>7.7544015763045824E-3</v>
      </c>
      <c r="BJ386" s="2">
        <f t="shared" ref="BJ386" si="7016">M386/G386</f>
        <v>0.94578274963452613</v>
      </c>
    </row>
    <row r="387" spans="1:62" ht="15.6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ref="Q387" si="7017">H387+L387</f>
        <v>876</v>
      </c>
      <c r="R387">
        <f t="shared" ref="R387" si="7018">Q387+N387+O387</f>
        <v>150523</v>
      </c>
      <c r="Z387">
        <f t="shared" ref="Z387" si="7019">N387</f>
        <v>145217</v>
      </c>
      <c r="AA387">
        <f t="shared" ref="AA387" si="7020">M387</f>
        <v>15316</v>
      </c>
      <c r="AB387">
        <f t="shared" ref="AB387" si="7021">H387</f>
        <v>876</v>
      </c>
      <c r="AC387">
        <f t="shared" ref="AC387" si="7022">O387</f>
        <v>4430</v>
      </c>
      <c r="AE387" s="3">
        <f t="shared" ref="AE387" si="7023">B387-B386</f>
        <v>24073</v>
      </c>
      <c r="AF387" s="3">
        <f t="shared" ref="AF387" si="7024">E387-E386</f>
        <v>699</v>
      </c>
      <c r="AG387" s="3">
        <f t="shared" ref="AG387" si="7025">G387-G386</f>
        <v>459</v>
      </c>
      <c r="AH387" s="3">
        <f t="shared" ref="AH387" si="7026">H387-H386</f>
        <v>23</v>
      </c>
      <c r="AI387" s="3">
        <f t="shared" ref="AI387" si="7027">J387-J386</f>
        <v>3</v>
      </c>
      <c r="AJ387" s="3">
        <f t="shared" ref="AJ387" si="7028">M387-M386</f>
        <v>436</v>
      </c>
      <c r="AK387" s="3">
        <f t="shared" ref="AK387" si="7029">N387-N386</f>
        <v>232</v>
      </c>
      <c r="AL387" s="3">
        <f t="shared" ref="AL387" si="7030">O387-O386</f>
        <v>8</v>
      </c>
      <c r="AM387" s="3"/>
      <c r="AN387" s="3">
        <f t="shared" ref="AN387" si="7031">AE387-AF387</f>
        <v>23374</v>
      </c>
      <c r="AO387" s="3">
        <f t="shared" ref="AO387" si="7032">AF387</f>
        <v>699</v>
      </c>
      <c r="AQ387" s="6">
        <f t="shared" ref="AQ387" si="7033">(B387-B386)/B386</f>
        <v>8.2278435585243954E-3</v>
      </c>
      <c r="AR387" s="6">
        <f t="shared" ref="AR387" si="7034">(E387-E386)/E386</f>
        <v>4.2327721932905417E-3</v>
      </c>
      <c r="AS387" s="6">
        <f t="shared" ref="AS387" si="7035">(G387-G386)/G386</f>
        <v>2.9174346914129536E-2</v>
      </c>
      <c r="AT387" s="6">
        <f t="shared" ref="AT387" si="7036">(H387-H386)/H386</f>
        <v>2.6963657678780773E-2</v>
      </c>
      <c r="AU387" s="6">
        <f t="shared" ref="AU387" si="7037">(J387-J386)/J386</f>
        <v>2.4590163934426229E-2</v>
      </c>
      <c r="AV387" s="6">
        <f t="shared" ref="AV387" si="7038">(M387-M386)/M386</f>
        <v>2.9301075268817204E-2</v>
      </c>
      <c r="AW387" s="6">
        <f t="shared" ref="AW387" si="7039">(N387-N386)/N386</f>
        <v>1.600165534365624E-3</v>
      </c>
      <c r="AX387" s="6">
        <f t="shared" ref="AX387" si="7040">(O387-O386)/O386</f>
        <v>1.8091361374943465E-3</v>
      </c>
      <c r="AZ387" s="2">
        <f t="shared" ref="AZ387" si="7041">E387/B387</f>
        <v>5.6219087620810411E-2</v>
      </c>
      <c r="BA387" s="17">
        <f t="shared" ref="BA387" si="7042">AF387/AE387</f>
        <v>2.9036680098035145E-2</v>
      </c>
      <c r="BB387" s="2">
        <f t="shared" ref="BB387" si="7043">H387/E387</f>
        <v>5.2822315619365772E-3</v>
      </c>
      <c r="BC387" s="2">
        <f t="shared" ref="BC387" si="7044">(H387-J387)/E387</f>
        <v>4.5284884737606954E-3</v>
      </c>
      <c r="BD387" s="2">
        <f t="shared" ref="BD387" si="7045">J387/E387</f>
        <v>7.5374308817588139E-4</v>
      </c>
      <c r="BE387" s="2">
        <f t="shared" ref="BE387" si="7046">M387/E387</f>
        <v>9.2354633108014395E-2</v>
      </c>
      <c r="BF387" s="2">
        <f t="shared" ref="BF387" si="7047">N387/E387</f>
        <v>0.87565048028509573</v>
      </c>
      <c r="BG387" s="2">
        <f t="shared" ref="BG387" si="7048">O387/E387</f>
        <v>2.6712655044953237E-2</v>
      </c>
      <c r="BH387" s="2">
        <f t="shared" ref="BH387" si="7049">I387/G387</f>
        <v>4.6380928853754944E-2</v>
      </c>
      <c r="BI387" s="2">
        <f t="shared" ref="BI387" si="7050">J387/G387</f>
        <v>7.7198616600790511E-3</v>
      </c>
      <c r="BJ387" s="2">
        <f t="shared" ref="BJ387" si="7051">M387/G387</f>
        <v>0.94589920948616601</v>
      </c>
    </row>
    <row r="388" spans="1:62" ht="15.6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ref="Q388" si="7052">H388+L388</f>
        <v>906</v>
      </c>
      <c r="R388">
        <f t="shared" ref="R388" si="7053">Q388+N388+O388</f>
        <v>150793</v>
      </c>
      <c r="Z388">
        <f t="shared" ref="Z388" si="7054">N388</f>
        <v>145436</v>
      </c>
      <c r="AA388">
        <f t="shared" ref="AA388" si="7055">M388</f>
        <v>15712</v>
      </c>
      <c r="AB388">
        <f t="shared" ref="AB388" si="7056">H388</f>
        <v>906</v>
      </c>
      <c r="AC388">
        <f t="shared" ref="AC388" si="7057">O388</f>
        <v>4451</v>
      </c>
      <c r="AE388" s="3">
        <f t="shared" ref="AE388" si="7058">B388-B387</f>
        <v>15977</v>
      </c>
      <c r="AF388" s="3">
        <f t="shared" ref="AF388" si="7059">E388-E387</f>
        <v>666</v>
      </c>
      <c r="AG388" s="3">
        <f t="shared" ref="AG388" si="7060">G388-G387</f>
        <v>426</v>
      </c>
      <c r="AH388" s="3">
        <f t="shared" ref="AH388" si="7061">H388-H387</f>
        <v>30</v>
      </c>
      <c r="AI388" s="3">
        <f t="shared" ref="AI388" si="7062">J388-J387</f>
        <v>-2</v>
      </c>
      <c r="AJ388" s="3">
        <f t="shared" ref="AJ388" si="7063">M388-M387</f>
        <v>396</v>
      </c>
      <c r="AK388" s="3">
        <f t="shared" ref="AK388" si="7064">N388-N387</f>
        <v>219</v>
      </c>
      <c r="AL388" s="3">
        <f t="shared" ref="AL388" si="7065">O388-O387</f>
        <v>21</v>
      </c>
      <c r="AM388" s="3"/>
      <c r="AN388" s="3">
        <f t="shared" ref="AN388" si="7066">AE388-AF388</f>
        <v>15311</v>
      </c>
      <c r="AO388" s="3">
        <f t="shared" ref="AO388" si="7067">AF388</f>
        <v>666</v>
      </c>
      <c r="AQ388" s="6">
        <f t="shared" ref="AQ388" si="7068">(B388-B387)/B387</f>
        <v>5.4161708821066695E-3</v>
      </c>
      <c r="AR388" s="6">
        <f t="shared" ref="AR388" si="7069">(E388-E387)/E387</f>
        <v>4.015943173801096E-3</v>
      </c>
      <c r="AS388" s="6">
        <f t="shared" ref="AS388" si="7070">(G388-G387)/G387</f>
        <v>2.6309288537549408E-2</v>
      </c>
      <c r="AT388" s="6">
        <f t="shared" ref="AT388" si="7071">(H388-H387)/H387</f>
        <v>3.4246575342465752E-2</v>
      </c>
      <c r="AU388" s="6">
        <f t="shared" ref="AU388" si="7072">(J388-J387)/J387</f>
        <v>-1.6E-2</v>
      </c>
      <c r="AV388" s="6">
        <f t="shared" ref="AV388" si="7073">(M388-M387)/M387</f>
        <v>2.5855314703577957E-2</v>
      </c>
      <c r="AW388" s="6">
        <f t="shared" ref="AW388" si="7074">(N388-N387)/N387</f>
        <v>1.5080878960452289E-3</v>
      </c>
      <c r="AX388" s="6">
        <f t="shared" ref="AX388" si="7075">(O388-O387)/O387</f>
        <v>4.7404063205417606E-3</v>
      </c>
      <c r="AZ388" s="2">
        <f t="shared" ref="AZ388" si="7076">E388/B388</f>
        <v>5.6140792158192919E-2</v>
      </c>
      <c r="BA388" s="17">
        <f t="shared" ref="BA388" si="7077">AF388/AE388</f>
        <v>4.1684922075483508E-2</v>
      </c>
      <c r="BB388" s="2">
        <f t="shared" ref="BB388" si="7078">H388/E388</f>
        <v>5.4412780396985074E-3</v>
      </c>
      <c r="BC388" s="2">
        <f t="shared" ref="BC388" si="7079">(H388-J388)/E388</f>
        <v>4.7025614846401007E-3</v>
      </c>
      <c r="BD388" s="2">
        <f t="shared" ref="BD388" si="7080">J388/E388</f>
        <v>7.3871655505840662E-4</v>
      </c>
      <c r="BE388" s="2">
        <f t="shared" ref="BE388" si="7081">M388/E388</f>
        <v>9.4363532626647845E-2</v>
      </c>
      <c r="BF388" s="2">
        <f t="shared" ref="BF388" si="7082">N388/E388</f>
        <v>0.87346325936158076</v>
      </c>
      <c r="BG388" s="2">
        <f t="shared" ref="BG388" si="7083">O388/E388</f>
        <v>2.673192997207291E-2</v>
      </c>
      <c r="BH388" s="2">
        <f t="shared" ref="BH388" si="7084">I388/G388</f>
        <v>4.7117583343362621E-2</v>
      </c>
      <c r="BI388" s="2">
        <f t="shared" ref="BI388" si="7085">J388/G388</f>
        <v>7.4016127091106028E-3</v>
      </c>
      <c r="BJ388" s="2">
        <f t="shared" ref="BJ388" si="7086">M388/G388</f>
        <v>0.94548080394752676</v>
      </c>
    </row>
    <row r="389" spans="1:62" ht="15.6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ref="Q389" si="7087">H389+L389</f>
        <v>935</v>
      </c>
      <c r="R389">
        <f t="shared" ref="R389" si="7088">Q389+N389+O389</f>
        <v>151702</v>
      </c>
      <c r="Z389">
        <f t="shared" ref="Z389" si="7089">N389</f>
        <v>146296</v>
      </c>
      <c r="AA389">
        <f t="shared" ref="AA389" si="7090">M389</f>
        <v>15554</v>
      </c>
      <c r="AB389">
        <f t="shared" ref="AB389" si="7091">H389</f>
        <v>935</v>
      </c>
      <c r="AC389">
        <f t="shared" ref="AC389" si="7092">O389</f>
        <v>4471</v>
      </c>
      <c r="AE389" s="3">
        <f t="shared" ref="AE389" si="7093">B389-B388</f>
        <v>24979</v>
      </c>
      <c r="AF389" s="3">
        <f t="shared" ref="AF389" si="7094">E389-E388</f>
        <v>751</v>
      </c>
      <c r="AG389" s="3">
        <f t="shared" ref="AG389" si="7095">G389-G388</f>
        <v>-129</v>
      </c>
      <c r="AH389" s="3">
        <f t="shared" ref="AH389" si="7096">H389-H388</f>
        <v>29</v>
      </c>
      <c r="AI389" s="3">
        <f t="shared" ref="AI389" si="7097">J389-J388</f>
        <v>-2</v>
      </c>
      <c r="AJ389" s="3">
        <f t="shared" ref="AJ389" si="7098">M389-M388</f>
        <v>-158</v>
      </c>
      <c r="AK389" s="3">
        <f t="shared" ref="AK389" si="7099">N389-N388</f>
        <v>860</v>
      </c>
      <c r="AL389" s="3">
        <f t="shared" ref="AL389" si="7100">O389-O388</f>
        <v>20</v>
      </c>
      <c r="AM389" s="3"/>
      <c r="AN389" s="3">
        <f t="shared" ref="AN389" si="7101">AE389-AF389</f>
        <v>24228</v>
      </c>
      <c r="AO389" s="3">
        <f t="shared" ref="AO389" si="7102">AF389</f>
        <v>751</v>
      </c>
      <c r="AQ389" s="6">
        <f t="shared" ref="AQ389" si="7103">(B389-B388)/B388</f>
        <v>8.4222146321101532E-3</v>
      </c>
      <c r="AR389" s="6">
        <f t="shared" ref="AR389" si="7104">(E389-E388)/E388</f>
        <v>4.5103750638118972E-3</v>
      </c>
      <c r="AS389" s="6">
        <f t="shared" ref="AS389" si="7105">(G389-G388)/G388</f>
        <v>-7.7626669876038031E-3</v>
      </c>
      <c r="AT389" s="6">
        <f t="shared" ref="AT389" si="7106">(H389-H388)/H388</f>
        <v>3.2008830022075052E-2</v>
      </c>
      <c r="AU389" s="6">
        <f t="shared" ref="AU389" si="7107">(J389-J388)/J388</f>
        <v>-1.6260162601626018E-2</v>
      </c>
      <c r="AV389" s="6">
        <f t="shared" ref="AV389" si="7108">(M389-M388)/M388</f>
        <v>-1.0056008146639511E-2</v>
      </c>
      <c r="AW389" s="6">
        <f t="shared" ref="AW389" si="7109">(N389-N388)/N388</f>
        <v>5.9132539398773342E-3</v>
      </c>
      <c r="AX389" s="6">
        <f t="shared" ref="AX389" si="7110">(O389-O388)/O388</f>
        <v>4.4933722758930573E-3</v>
      </c>
      <c r="AZ389" s="2">
        <f t="shared" ref="AZ389" si="7111">E389/B389</f>
        <v>5.5923012572446543E-2</v>
      </c>
      <c r="BA389" s="17">
        <f t="shared" ref="BA389" si="7112">AF389/AE389</f>
        <v>3.0065254814043797E-2</v>
      </c>
      <c r="BB389" s="2">
        <f t="shared" ref="BB389" si="7113">H389/E389</f>
        <v>5.5902329363371117E-3</v>
      </c>
      <c r="BC389" s="2">
        <f t="shared" ref="BC389" si="7114">(H389-J389)/E389</f>
        <v>4.86679102692878E-3</v>
      </c>
      <c r="BD389" s="2">
        <f t="shared" ref="BD389" si="7115">J389/E389</f>
        <v>7.2344190940833218E-4</v>
      </c>
      <c r="BE389" s="2">
        <f t="shared" ref="BE389" si="7116">M389/E389</f>
        <v>9.2995169082125601E-2</v>
      </c>
      <c r="BF389" s="2">
        <f t="shared" ref="BF389" si="7117">N389/E389</f>
        <v>0.87468312048596164</v>
      </c>
      <c r="BG389" s="2">
        <f t="shared" ref="BG389" si="7118">O389/E389</f>
        <v>2.6731477495575643E-2</v>
      </c>
      <c r="BH389" s="2">
        <f t="shared" ref="BH389" si="7119">I389/G389</f>
        <v>4.9366244162775186E-2</v>
      </c>
      <c r="BI389" s="2">
        <f t="shared" ref="BI389" si="7120">J389/G389</f>
        <v>7.3382254836557703E-3</v>
      </c>
      <c r="BJ389" s="2">
        <f t="shared" ref="BJ389" si="7121">M389/G389</f>
        <v>0.94329553035356906</v>
      </c>
    </row>
    <row r="390" spans="1:62" ht="15.6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ref="Q390" si="7122">H390+L390</f>
        <v>931</v>
      </c>
      <c r="R390">
        <f t="shared" ref="R390" si="7123">Q390+N390+O390</f>
        <v>152565</v>
      </c>
      <c r="Z390">
        <f t="shared" ref="Z390" si="7124">N390</f>
        <v>147141</v>
      </c>
      <c r="AA390">
        <f t="shared" ref="AA390" si="7125">M390</f>
        <v>15456</v>
      </c>
      <c r="AB390">
        <f t="shared" ref="AB390" si="7126">H390</f>
        <v>931</v>
      </c>
      <c r="AC390">
        <f t="shared" ref="AC390" si="7127">O390</f>
        <v>4493</v>
      </c>
      <c r="AE390" s="3">
        <f t="shared" ref="AE390" si="7128">B390-B389</f>
        <v>25977</v>
      </c>
      <c r="AF390" s="3">
        <f t="shared" ref="AF390" si="7129">E390-E389</f>
        <v>765</v>
      </c>
      <c r="AG390" s="3">
        <f t="shared" ref="AG390" si="7130">G390-G389</f>
        <v>-102</v>
      </c>
      <c r="AH390" s="3">
        <f t="shared" ref="AH390" si="7131">H390-H389</f>
        <v>-4</v>
      </c>
      <c r="AI390" s="3">
        <f t="shared" ref="AI390" si="7132">J390-J389</f>
        <v>-2</v>
      </c>
      <c r="AJ390" s="3">
        <f t="shared" ref="AJ390" si="7133">M390-M389</f>
        <v>-98</v>
      </c>
      <c r="AK390" s="3">
        <f t="shared" ref="AK390" si="7134">N390-N389</f>
        <v>845</v>
      </c>
      <c r="AL390" s="3">
        <f t="shared" ref="AL390" si="7135">O390-O389</f>
        <v>22</v>
      </c>
      <c r="AM390" s="3"/>
      <c r="AN390" s="3">
        <f t="shared" ref="AN390" si="7136">AE390-AF390</f>
        <v>25212</v>
      </c>
      <c r="AO390" s="3">
        <f t="shared" ref="AO390" si="7137">AF390</f>
        <v>765</v>
      </c>
      <c r="AQ390" s="6">
        <f t="shared" ref="AQ390" si="7138">(B390-B389)/B389</f>
        <v>8.6855604438372536E-3</v>
      </c>
      <c r="AR390" s="6">
        <f t="shared" ref="AR390" si="7139">(E390-E389)/E389</f>
        <v>4.5738269479121824E-3</v>
      </c>
      <c r="AS390" s="6">
        <f t="shared" ref="AS390" si="7140">(G390-G389)/G389</f>
        <v>-6.185942143247013E-3</v>
      </c>
      <c r="AT390" s="6">
        <f t="shared" ref="AT390" si="7141">(H390-H389)/H389</f>
        <v>-4.2780748663101605E-3</v>
      </c>
      <c r="AU390" s="6">
        <f t="shared" ref="AU390" si="7142">(J390-J389)/J389</f>
        <v>-1.6528925619834711E-2</v>
      </c>
      <c r="AV390" s="6">
        <f t="shared" ref="AV390" si="7143">(M390-M389)/M389</f>
        <v>-6.3006300630063005E-3</v>
      </c>
      <c r="AW390" s="6">
        <f t="shared" ref="AW390" si="7144">(N390-N389)/N389</f>
        <v>5.7759610652376005E-3</v>
      </c>
      <c r="AX390" s="6">
        <f t="shared" ref="AX390" si="7145">(O390-O389)/O389</f>
        <v>4.9205994184746138E-3</v>
      </c>
      <c r="AZ390" s="2">
        <f t="shared" ref="AZ390" si="7146">E390/B390</f>
        <v>5.5695052013671427E-2</v>
      </c>
      <c r="BA390" s="17">
        <f t="shared" ref="BA390" si="7147">AF390/AE390</f>
        <v>2.9449128074835431E-2</v>
      </c>
      <c r="BB390" s="2">
        <f t="shared" ref="BB390" si="7148">H390/E390</f>
        <v>5.5409740449110529E-3</v>
      </c>
      <c r="BC390" s="2">
        <f t="shared" ref="BC390" si="7149">(H390-J390)/E390</f>
        <v>4.8327292421780615E-3</v>
      </c>
      <c r="BD390" s="2">
        <f t="shared" ref="BD390" si="7150">J390/E390</f>
        <v>7.0824480273299175E-4</v>
      </c>
      <c r="BE390" s="2">
        <f t="shared" ref="BE390" si="7151">M390/E390</f>
        <v>9.1988501437320333E-2</v>
      </c>
      <c r="BF390" s="2">
        <f t="shared" ref="BF390" si="7152">N390/E390</f>
        <v>0.8757298194868498</v>
      </c>
      <c r="BG390" s="2">
        <f t="shared" ref="BG390" si="7153">O390/E390</f>
        <v>2.6740705030918754E-2</v>
      </c>
      <c r="BH390" s="2">
        <f t="shared" ref="BH390" si="7154">I390/G390</f>
        <v>4.9551473729175566E-2</v>
      </c>
      <c r="BI390" s="2">
        <f t="shared" ref="BI390" si="7155">J390/G390</f>
        <v>7.261853908586074E-3</v>
      </c>
      <c r="BJ390" s="2">
        <f t="shared" ref="BJ390" si="7156">M390/G390</f>
        <v>0.94318667236223841</v>
      </c>
    </row>
    <row r="391" spans="1:62" ht="15.6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" si="7157">H391+L391</f>
        <v>931</v>
      </c>
      <c r="R391">
        <f t="shared" ref="R391" si="7158">Q391+N391+O391</f>
        <v>153853</v>
      </c>
      <c r="Z391">
        <f t="shared" ref="Z391" si="7159">N391</f>
        <v>148409</v>
      </c>
      <c r="AA391">
        <f t="shared" ref="AA391" si="7160">M391</f>
        <v>15063</v>
      </c>
      <c r="AB391">
        <f t="shared" ref="AB391" si="7161">H391</f>
        <v>931</v>
      </c>
      <c r="AC391">
        <f t="shared" ref="AC391" si="7162">O391</f>
        <v>4513</v>
      </c>
      <c r="AE391" s="3">
        <f t="shared" ref="AE391" si="7163">B391-B390</f>
        <v>25226</v>
      </c>
      <c r="AF391" s="3">
        <f t="shared" ref="AF391" si="7164">E391-E390</f>
        <v>895</v>
      </c>
      <c r="AG391" s="3">
        <f t="shared" ref="AG391" si="7165">G391-G390</f>
        <v>-393</v>
      </c>
      <c r="AH391" s="3">
        <f t="shared" ref="AH391" si="7166">H391-H390</f>
        <v>0</v>
      </c>
      <c r="AI391" s="3">
        <f t="shared" ref="AI391" si="7167">J391-J390</f>
        <v>-1</v>
      </c>
      <c r="AJ391" s="3">
        <f t="shared" ref="AJ391" si="7168">M391-M390</f>
        <v>-393</v>
      </c>
      <c r="AK391" s="3">
        <f t="shared" ref="AK391" si="7169">N391-N390</f>
        <v>1268</v>
      </c>
      <c r="AL391" s="3">
        <f t="shared" ref="AL391" si="7170">O391-O390</f>
        <v>20</v>
      </c>
      <c r="AM391" s="3"/>
      <c r="AN391" s="3">
        <f t="shared" ref="AN391" si="7171">AE391-AF391</f>
        <v>24331</v>
      </c>
      <c r="AO391" s="3">
        <f t="shared" ref="AO391" si="7172">AF391</f>
        <v>895</v>
      </c>
      <c r="AQ391" s="6">
        <f t="shared" ref="AQ391" si="7173">(B391-B390)/B390</f>
        <v>8.3618320453804906E-3</v>
      </c>
      <c r="AR391" s="6">
        <f t="shared" ref="AR391" si="7174">(E391-E390)/E390</f>
        <v>5.3267151129918287E-3</v>
      </c>
      <c r="AS391" s="6">
        <f t="shared" ref="AS391" si="7175">(G391-G390)/G390</f>
        <v>-2.3982425093061574E-2</v>
      </c>
      <c r="AT391" s="6">
        <f t="shared" ref="AT391" si="7176">(H391-H390)/H390</f>
        <v>0</v>
      </c>
      <c r="AU391" s="6">
        <f t="shared" ref="AU391" si="7177">(J391-J390)/J390</f>
        <v>-8.4033613445378148E-3</v>
      </c>
      <c r="AV391" s="6">
        <f t="shared" ref="AV391" si="7178">(M391-M390)/M390</f>
        <v>-2.5427018633540372E-2</v>
      </c>
      <c r="AW391" s="6">
        <f t="shared" ref="AW391" si="7179">(N391-N390)/N390</f>
        <v>8.6175844937848734E-3</v>
      </c>
      <c r="AX391" s="6">
        <f t="shared" ref="AX391" si="7180">(O391-O390)/O390</f>
        <v>4.4513687959047404E-3</v>
      </c>
      <c r="AZ391" s="2">
        <f t="shared" ref="AZ391" si="7181">E391/B391</f>
        <v>5.5527412789292935E-2</v>
      </c>
      <c r="BA391" s="17">
        <f t="shared" ref="BA391" si="7182">AF391/AE391</f>
        <v>3.5479267422500592E-2</v>
      </c>
      <c r="BB391" s="2">
        <f t="shared" ref="BB391" si="7183">H391/E391</f>
        <v>5.5116152407113598E-3</v>
      </c>
      <c r="BC391" s="2">
        <f t="shared" ref="BC391" si="7184">(H391-J391)/E391</f>
        <v>4.8130431693859674E-3</v>
      </c>
      <c r="BD391" s="2">
        <f t="shared" ref="BD391" si="7185">J391/E391</f>
        <v>6.9857207132539248E-4</v>
      </c>
      <c r="BE391" s="2">
        <f t="shared" ref="BE391" si="7186">M391/E391</f>
        <v>8.9174500935376169E-2</v>
      </c>
      <c r="BF391" s="2">
        <f t="shared" ref="BF391" si="7187">N391/E391</f>
        <v>0.87859646214686593</v>
      </c>
      <c r="BG391" s="2">
        <f t="shared" ref="BG391" si="7188">O391/E391</f>
        <v>2.671742167704658E-2</v>
      </c>
      <c r="BH391" s="2">
        <f t="shared" ref="BH391" si="7189">I391/G391</f>
        <v>5.0831561835688384E-2</v>
      </c>
      <c r="BI391" s="2">
        <f t="shared" ref="BI391" si="7190">J391/G391</f>
        <v>7.3777666624984372E-3</v>
      </c>
      <c r="BJ391" s="2">
        <f t="shared" ref="BJ391" si="7191">M391/G391</f>
        <v>0.94179067150181317</v>
      </c>
    </row>
    <row r="392" spans="1:62" ht="15.6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ref="Q392" si="7192">H392+L392</f>
        <v>920</v>
      </c>
      <c r="R392">
        <f t="shared" ref="R392" si="7193">Q392+N392+O392</f>
        <v>154325</v>
      </c>
      <c r="Z392">
        <f t="shared" ref="Z392" si="7194">N392</f>
        <v>148870</v>
      </c>
      <c r="AA392">
        <f t="shared" ref="AA392" si="7195">M392</f>
        <v>15483</v>
      </c>
      <c r="AB392">
        <f t="shared" ref="AB392" si="7196">H392</f>
        <v>920</v>
      </c>
      <c r="AC392">
        <f t="shared" ref="AC392" si="7197">O392</f>
        <v>4535</v>
      </c>
      <c r="AE392" s="3">
        <f t="shared" ref="AE392" si="7198">B392-B391</f>
        <v>27829</v>
      </c>
      <c r="AF392" s="3">
        <f t="shared" ref="AF392" si="7199">E392-E391</f>
        <v>892</v>
      </c>
      <c r="AG392" s="3">
        <f t="shared" ref="AG392" si="7200">G392-G391</f>
        <v>409</v>
      </c>
      <c r="AH392" s="3">
        <f t="shared" ref="AH392" si="7201">H392-H391</f>
        <v>-11</v>
      </c>
      <c r="AI392" s="3">
        <f t="shared" ref="AI392" si="7202">J392-J391</f>
        <v>3</v>
      </c>
      <c r="AJ392" s="3">
        <f t="shared" ref="AJ392" si="7203">M392-M391</f>
        <v>420</v>
      </c>
      <c r="AK392" s="3">
        <f t="shared" ref="AK392" si="7204">N392-N391</f>
        <v>461</v>
      </c>
      <c r="AL392" s="3">
        <f t="shared" ref="AL392" si="7205">O392-O391</f>
        <v>22</v>
      </c>
      <c r="AM392" s="3"/>
      <c r="AN392" s="3">
        <f t="shared" ref="AN392" si="7206">AE392-AF392</f>
        <v>26937</v>
      </c>
      <c r="AO392" s="3">
        <f t="shared" ref="AO392" si="7207">AF392</f>
        <v>892</v>
      </c>
      <c r="AQ392" s="6">
        <f t="shared" ref="AQ392" si="7208">(B392-B391)/B391</f>
        <v>9.1481705138248184E-3</v>
      </c>
      <c r="AR392" s="6">
        <f t="shared" ref="AR392" si="7209">(E392-E391)/E391</f>
        <v>5.2807312510360178E-3</v>
      </c>
      <c r="AS392" s="6">
        <f t="shared" ref="AS392" si="7210">(G392-G391)/G391</f>
        <v>2.557208953357509E-2</v>
      </c>
      <c r="AT392" s="6">
        <f t="shared" ref="AT392" si="7211">(H392-H391)/H391</f>
        <v>-1.1815252416756176E-2</v>
      </c>
      <c r="AU392" s="6">
        <f t="shared" ref="AU392" si="7212">(J392-J391)/J391</f>
        <v>2.5423728813559324E-2</v>
      </c>
      <c r="AV392" s="6">
        <f t="shared" ref="AV392" si="7213">(M392-M391)/M391</f>
        <v>2.7882891854212308E-2</v>
      </c>
      <c r="AW392" s="6">
        <f t="shared" ref="AW392" si="7214">(N392-N391)/N391</f>
        <v>3.1062806164046655E-3</v>
      </c>
      <c r="AX392" s="6">
        <f t="shared" ref="AX392" si="7215">(O392-O391)/O391</f>
        <v>4.8748061156658543E-3</v>
      </c>
      <c r="AZ392" s="2">
        <f t="shared" ref="AZ392" si="7216">E392/B392</f>
        <v>5.531461064322845E-2</v>
      </c>
      <c r="BA392" s="17">
        <f t="shared" ref="BA392" si="7217">AF392/AE392</f>
        <v>3.2052894462610948E-2</v>
      </c>
      <c r="BB392" s="2">
        <f t="shared" ref="BB392" si="7218">H392/E392</f>
        <v>5.4178837275040042E-3</v>
      </c>
      <c r="BC392" s="2">
        <f t="shared" ref="BC392" si="7219">(H392-J392)/E392</f>
        <v>4.7053142372561951E-3</v>
      </c>
      <c r="BD392" s="2">
        <f t="shared" ref="BD392" si="7220">J392/E392</f>
        <v>7.1256949024780928E-4</v>
      </c>
      <c r="BE392" s="2">
        <f t="shared" ref="BE392" si="7221">M392/E392</f>
        <v>9.1179449731461415E-2</v>
      </c>
      <c r="BF392" s="2">
        <f t="shared" ref="BF392" si="7222">N392/E392</f>
        <v>0.87669603316687084</v>
      </c>
      <c r="BG392" s="2">
        <f t="shared" ref="BG392" si="7223">O392/E392</f>
        <v>2.6706633374163763E-2</v>
      </c>
      <c r="BH392" s="2">
        <f t="shared" ref="BH392" si="7224">I392/G392</f>
        <v>4.8710601719197708E-2</v>
      </c>
      <c r="BI392" s="2">
        <f t="shared" ref="BI392" si="7225">J392/G392</f>
        <v>7.3766993842589767E-3</v>
      </c>
      <c r="BJ392" s="2">
        <f t="shared" ref="BJ392" si="7226">M392/G392</f>
        <v>0.94391269889654328</v>
      </c>
    </row>
    <row r="393" spans="1:62" ht="15.6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ref="Q393" si="7227">H393+L393</f>
        <v>940</v>
      </c>
      <c r="R393">
        <f t="shared" ref="R393" si="7228">Q393+N393+O393</f>
        <v>155226</v>
      </c>
      <c r="Z393">
        <f t="shared" ref="Z393" si="7229">N393</f>
        <v>149728</v>
      </c>
      <c r="AA393">
        <f t="shared" ref="AA393" si="7230">M393</f>
        <v>15472</v>
      </c>
      <c r="AB393">
        <f t="shared" ref="AB393" si="7231">H393</f>
        <v>940</v>
      </c>
      <c r="AC393">
        <f t="shared" ref="AC393" si="7232">O393</f>
        <v>4558</v>
      </c>
      <c r="AE393" s="3">
        <f t="shared" ref="AE393" si="7233">B393-B392</f>
        <v>29038</v>
      </c>
      <c r="AF393" s="3">
        <f t="shared" ref="AF393" si="7234">E393-E392</f>
        <v>890</v>
      </c>
      <c r="AG393" s="3">
        <f t="shared" ref="AG393" si="7235">G393-G392</f>
        <v>9</v>
      </c>
      <c r="AH393" s="3">
        <f t="shared" ref="AH393" si="7236">H393-H392</f>
        <v>20</v>
      </c>
      <c r="AI393" s="3">
        <f t="shared" ref="AI393" si="7237">J393-J392</f>
        <v>6</v>
      </c>
      <c r="AJ393" s="3">
        <f t="shared" ref="AJ393" si="7238">M393-M392</f>
        <v>-11</v>
      </c>
      <c r="AK393" s="3">
        <f t="shared" ref="AK393" si="7239">N393-N392</f>
        <v>858</v>
      </c>
      <c r="AL393" s="3">
        <f t="shared" ref="AL393" si="7240">O393-O392</f>
        <v>23</v>
      </c>
      <c r="AM393" s="3"/>
      <c r="AN393" s="3">
        <f t="shared" ref="AN393" si="7241">AE393-AF393</f>
        <v>28148</v>
      </c>
      <c r="AO393" s="3">
        <f t="shared" ref="AO393" si="7242">AF393</f>
        <v>890</v>
      </c>
      <c r="AQ393" s="6">
        <f t="shared" ref="AQ393" si="7243">(B393-B392)/B392</f>
        <v>9.4590694422999368E-3</v>
      </c>
      <c r="AR393" s="6">
        <f t="shared" ref="AR393" si="7244">(E393-E392)/E392</f>
        <v>5.2412136059549613E-3</v>
      </c>
      <c r="AS393" s="6">
        <f t="shared" ref="AS393" si="7245">(G393-G392)/G392</f>
        <v>5.4868011949033718E-4</v>
      </c>
      <c r="AT393" s="6">
        <f t="shared" ref="AT393" si="7246">(H393-H392)/H392</f>
        <v>2.1739130434782608E-2</v>
      </c>
      <c r="AU393" s="6">
        <f t="shared" ref="AU393" si="7247">(J393-J392)/J392</f>
        <v>4.9586776859504134E-2</v>
      </c>
      <c r="AV393" s="6">
        <f t="shared" ref="AV393" si="7248">(M393-M392)/M392</f>
        <v>-7.1045662985209587E-4</v>
      </c>
      <c r="AW393" s="6">
        <f t="shared" ref="AW393" si="7249">(N393-N392)/N392</f>
        <v>5.763417747027608E-3</v>
      </c>
      <c r="AX393" s="6">
        <f t="shared" ref="AX393" si="7250">(O393-O392)/O392</f>
        <v>5.0716648291069463E-3</v>
      </c>
      <c r="AZ393" s="2">
        <f t="shared" ref="AZ393" si="7251">E393/B393</f>
        <v>5.5083487796944462E-2</v>
      </c>
      <c r="BA393" s="17">
        <f t="shared" ref="BA393" si="7252">AF393/AE393</f>
        <v>3.0649493766788348E-2</v>
      </c>
      <c r="BB393" s="2">
        <f t="shared" ref="BB393" si="7253">H393/E393</f>
        <v>5.5068014856647415E-3</v>
      </c>
      <c r="BC393" s="2">
        <f t="shared" ref="BC393" si="7254">(H393-J393)/E393</f>
        <v>4.7627974551547178E-3</v>
      </c>
      <c r="BD393" s="2">
        <f t="shared" ref="BD393" si="7255">J393/E393</f>
        <v>7.4400403051002359E-4</v>
      </c>
      <c r="BE393" s="2">
        <f t="shared" ref="BE393" si="7256">M393/E393</f>
        <v>9.0639609134260501E-2</v>
      </c>
      <c r="BF393" s="2">
        <f t="shared" ref="BF393" si="7257">N393/E393</f>
        <v>0.87715146047405357</v>
      </c>
      <c r="BG393" s="2">
        <f t="shared" ref="BG393" si="7258">O393/E393</f>
        <v>2.6702128906021159E-2</v>
      </c>
      <c r="BH393" s="2">
        <f t="shared" ref="BH393" si="7259">I393/G393</f>
        <v>4.9536924201803556E-2</v>
      </c>
      <c r="BI393" s="2">
        <f t="shared" ref="BI393" si="7260">J393/G393</f>
        <v>7.7382403119668538E-3</v>
      </c>
      <c r="BJ393" s="2">
        <f t="shared" ref="BJ393" si="7261">M393/G393</f>
        <v>0.94272483548622954</v>
      </c>
    </row>
    <row r="394" spans="1:62" ht="15.6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ref="Q394" si="7262">H394+L394</f>
        <v>973</v>
      </c>
      <c r="R394">
        <f t="shared" ref="R394" si="7263">Q394+N394+O394</f>
        <v>155624</v>
      </c>
      <c r="Z394">
        <f t="shared" ref="Z394" si="7264">N394</f>
        <v>150068</v>
      </c>
      <c r="AA394">
        <f t="shared" ref="AA394" si="7265">M394</f>
        <v>16027</v>
      </c>
      <c r="AB394">
        <f t="shared" ref="AB394" si="7266">H394</f>
        <v>973</v>
      </c>
      <c r="AC394">
        <f t="shared" ref="AC394" si="7267">O394</f>
        <v>4583</v>
      </c>
      <c r="AE394" s="3">
        <f t="shared" ref="AE394" si="7268">B394-B393</f>
        <v>25247</v>
      </c>
      <c r="AF394" s="3">
        <f t="shared" ref="AF394" si="7269">E394-E393</f>
        <v>953</v>
      </c>
      <c r="AG394" s="3">
        <f t="shared" ref="AG394" si="7270">G394-G393</f>
        <v>588</v>
      </c>
      <c r="AH394" s="3">
        <f t="shared" ref="AH394" si="7271">H394-H393</f>
        <v>33</v>
      </c>
      <c r="AI394" s="3">
        <f t="shared" ref="AI394" si="7272">J394-J393</f>
        <v>2</v>
      </c>
      <c r="AJ394" s="3">
        <f t="shared" ref="AJ394" si="7273">M394-M393</f>
        <v>555</v>
      </c>
      <c r="AK394" s="3">
        <f t="shared" ref="AK394" si="7274">N394-N393</f>
        <v>340</v>
      </c>
      <c r="AL394" s="3">
        <f t="shared" ref="AL394" si="7275">O394-O393</f>
        <v>25</v>
      </c>
      <c r="AM394" s="3"/>
      <c r="AN394" s="3">
        <f t="shared" ref="AN394" si="7276">AE394-AF394</f>
        <v>24294</v>
      </c>
      <c r="AO394" s="3">
        <f t="shared" ref="AO394" si="7277">AF394</f>
        <v>953</v>
      </c>
      <c r="AQ394" s="6">
        <f t="shared" ref="AQ394" si="7278">(B394-B393)/B393</f>
        <v>8.1470949654328505E-3</v>
      </c>
      <c r="AR394" s="6">
        <f t="shared" ref="AR394" si="7279">(E394-E393)/E393</f>
        <v>5.5829593785515939E-3</v>
      </c>
      <c r="AS394" s="6">
        <f t="shared" ref="AS394" si="7280">(G394-G393)/G393</f>
        <v>3.5827443334145746E-2</v>
      </c>
      <c r="AT394" s="6">
        <f t="shared" ref="AT394" si="7281">(H394-H393)/H393</f>
        <v>3.5106382978723406E-2</v>
      </c>
      <c r="AU394" s="6">
        <f t="shared" ref="AU394" si="7282">(J394-J393)/J393</f>
        <v>1.5748031496062992E-2</v>
      </c>
      <c r="AV394" s="6">
        <f t="shared" ref="AV394" si="7283">(M394-M393)/M393</f>
        <v>3.5871251292657703E-2</v>
      </c>
      <c r="AW394" s="6">
        <f t="shared" ref="AW394" si="7284">(N394-N393)/N393</f>
        <v>2.2707843556315451E-3</v>
      </c>
      <c r="AX394" s="6">
        <f t="shared" ref="AX394" si="7285">(O394-O393)/O393</f>
        <v>5.4848617814831063E-3</v>
      </c>
      <c r="AZ394" s="2">
        <f t="shared" ref="AZ394" si="7286">E394/B394</f>
        <v>5.4943387674635892E-2</v>
      </c>
      <c r="BA394" s="17">
        <f t="shared" ref="BA394" si="7287">AF394/AE394</f>
        <v>3.7747059056521565E-2</v>
      </c>
      <c r="BB394" s="2">
        <f t="shared" ref="BB394" si="7288">H394/E394</f>
        <v>5.6684784825022866E-3</v>
      </c>
      <c r="BC394" s="2">
        <f t="shared" ref="BC394" si="7289">(H394-J394)/E394</f>
        <v>4.9169535860554264E-3</v>
      </c>
      <c r="BD394" s="2">
        <f t="shared" ref="BD394" si="7290">J394/E394</f>
        <v>7.5152489644686015E-4</v>
      </c>
      <c r="BE394" s="2">
        <f t="shared" ref="BE394" si="7291">M394/E394</f>
        <v>9.3369686165533552E-2</v>
      </c>
      <c r="BF394" s="2">
        <f t="shared" ref="BF394" si="7292">N394/E394</f>
        <v>0.87426231131773191</v>
      </c>
      <c r="BG394" s="2">
        <f t="shared" ref="BG394" si="7293">O394/E394</f>
        <v>2.6699524034232251E-2</v>
      </c>
      <c r="BH394" s="2">
        <f t="shared" ref="BH394" si="7294">I394/G394</f>
        <v>4.9647058823529412E-2</v>
      </c>
      <c r="BI394" s="2">
        <f t="shared" ref="BI394" si="7295">J394/G394</f>
        <v>7.5882352941176474E-3</v>
      </c>
      <c r="BJ394" s="2">
        <f t="shared" ref="BJ394" si="7296">M394/G394</f>
        <v>0.94276470588235295</v>
      </c>
    </row>
    <row r="395" spans="1:62" ht="15.6" customHeight="1">
      <c r="A395" s="4"/>
      <c r="H395" s="5"/>
      <c r="I395" s="5"/>
      <c r="J395" s="5"/>
      <c r="K395" s="5"/>
      <c r="M395" s="5"/>
      <c r="N395" s="5"/>
      <c r="O395" s="5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Q395" s="6"/>
      <c r="AR395" s="6"/>
      <c r="AS395" s="6"/>
      <c r="AT395" s="6"/>
      <c r="AU395" s="6"/>
      <c r="AV395" s="6"/>
      <c r="AW395" s="6"/>
      <c r="AX395" s="6"/>
      <c r="AZ395" s="2"/>
      <c r="BA395" s="17"/>
      <c r="BB395" s="2"/>
      <c r="BC395" s="2"/>
      <c r="BD395" s="2"/>
      <c r="BE395" s="2"/>
      <c r="BF395" s="2"/>
      <c r="BG395" s="2"/>
      <c r="BH395" s="2"/>
      <c r="BI395" s="2"/>
      <c r="BJ39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D169"/>
  <sheetViews>
    <sheetView workbookViewId="0">
      <pane xSplit="1" ySplit="1" topLeftCell="B146" activePane="bottomRight" state="frozen"/>
      <selection activeCell="A165" sqref="A165"/>
      <selection pane="topRight" activeCell="A165" sqref="A165"/>
      <selection pane="bottomLeft" activeCell="A165" sqref="A165"/>
      <selection pane="bottomRight" activeCell="A165" sqref="A165"/>
    </sheetView>
  </sheetViews>
  <sheetFormatPr defaultRowHeight="14.4"/>
  <cols>
    <col min="1" max="1" width="18.6640625" bestFit="1" customWidth="1"/>
    <col min="2" max="2" width="5.21875" bestFit="1" customWidth="1"/>
    <col min="3" max="3" width="13.5546875" bestFit="1" customWidth="1"/>
    <col min="4" max="4" width="20.77734375" bestFit="1" customWidth="1"/>
    <col min="5" max="5" width="12.6640625" bestFit="1" customWidth="1"/>
    <col min="6" max="6" width="21" bestFit="1" customWidth="1"/>
    <col min="7" max="7" width="20" bestFit="1" customWidth="1"/>
    <col min="8" max="8" width="15.109375" bestFit="1" customWidth="1"/>
    <col min="9" max="9" width="17.5546875" bestFit="1" customWidth="1"/>
    <col min="10" max="10" width="20.33203125" bestFit="1" customWidth="1"/>
    <col min="11" max="11" width="12.6640625" bestFit="1" customWidth="1"/>
    <col min="12" max="12" width="22.33203125" bestFit="1" customWidth="1"/>
    <col min="13" max="13" width="12.21875" bestFit="1" customWidth="1"/>
    <col min="14" max="14" width="13.21875" bestFit="1" customWidth="1"/>
    <col min="15" max="15" width="8" bestFit="1" customWidth="1"/>
    <col min="16" max="16" width="26" bestFit="1" customWidth="1"/>
    <col min="17" max="17" width="15.88671875" bestFit="1" customWidth="1"/>
    <col min="18" max="18" width="10" bestFit="1" customWidth="1"/>
    <col min="19" max="19" width="7.77734375" bestFit="1" customWidth="1"/>
    <col min="20" max="20" width="10.33203125" bestFit="1" customWidth="1"/>
    <col min="21" max="21" width="4.77734375" bestFit="1" customWidth="1"/>
    <col min="25" max="25" width="27.44140625" bestFit="1" customWidth="1"/>
    <col min="26" max="26" width="33" bestFit="1" customWidth="1"/>
    <col min="27" max="27" width="22.44140625" bestFit="1" customWidth="1"/>
    <col min="28" max="28" width="28" bestFit="1" customWidth="1"/>
  </cols>
  <sheetData>
    <row r="1" spans="1:30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</row>
    <row r="2" spans="1:30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0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0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0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0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0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0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0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0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0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0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0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0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0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0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22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22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22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22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22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22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22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22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</row>
    <row r="73" spans="1:22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22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22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22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22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22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22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22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/>
      <c r="E166" s="32"/>
      <c r="F166" s="32"/>
    </row>
    <row r="167" spans="1:30">
      <c r="A167" s="31"/>
      <c r="E167" s="32"/>
      <c r="F167" s="32"/>
    </row>
    <row r="168" spans="1:30">
      <c r="A168" s="31"/>
      <c r="E168" s="32"/>
      <c r="F168" s="32"/>
    </row>
    <row r="169" spans="1:30">
      <c r="A169" s="31" t="s">
        <v>79</v>
      </c>
      <c r="B169" t="s">
        <v>80</v>
      </c>
      <c r="C169" t="s">
        <v>81</v>
      </c>
      <c r="D169" t="s">
        <v>82</v>
      </c>
      <c r="E169" t="s">
        <v>83</v>
      </c>
      <c r="F169" t="s">
        <v>84</v>
      </c>
      <c r="G169" t="s">
        <v>85</v>
      </c>
      <c r="H169" t="s">
        <v>86</v>
      </c>
      <c r="I169" t="s">
        <v>87</v>
      </c>
      <c r="J169" t="s">
        <v>88</v>
      </c>
      <c r="K169" t="s">
        <v>89</v>
      </c>
      <c r="L169" t="s">
        <v>90</v>
      </c>
      <c r="M169" t="s">
        <v>91</v>
      </c>
      <c r="N169" t="s">
        <v>92</v>
      </c>
      <c r="O169" t="s">
        <v>93</v>
      </c>
      <c r="P169" t="s">
        <v>94</v>
      </c>
      <c r="Q169" t="s">
        <v>95</v>
      </c>
      <c r="R169" t="s">
        <v>96</v>
      </c>
      <c r="S169" t="s">
        <v>97</v>
      </c>
      <c r="T169" t="s">
        <v>98</v>
      </c>
      <c r="U16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23</vt:i4>
      </vt:variant>
    </vt:vector>
  </HeadingPairs>
  <TitlesOfParts>
    <vt:vector size="30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2021-03-28T18:35:24Z</dcterms:modified>
</cp:coreProperties>
</file>